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-Systematische Literaturrecherche\"/>
    </mc:Choice>
  </mc:AlternateContent>
  <xr:revisionPtr revIDLastSave="0" documentId="8_{35F84421-184A-45C9-91AC-4362E0B1ECEE}" xr6:coauthVersionLast="47" xr6:coauthVersionMax="47" xr10:uidLastSave="{00000000-0000-0000-0000-000000000000}"/>
  <bookViews>
    <workbookView xWindow="-108" yWindow="-108" windowWidth="23256" windowHeight="13896" tabRatio="845" activeTab="2" xr2:uid="{76DE27AB-0227-4276-8684-70FB054A83F6}"/>
  </bookViews>
  <sheets>
    <sheet name="div." sheetId="16" r:id="rId1"/>
    <sheet name="Dokumentation" sheetId="14" r:id="rId2"/>
    <sheet name="PubMed" sheetId="1" r:id="rId3"/>
    <sheet name="MEDLINE (Ovid)" sheetId="5" r:id="rId4"/>
    <sheet name="CochraneLibrary" sheetId="2" r:id="rId5"/>
    <sheet name="Embase" sheetId="6" r:id="rId6"/>
    <sheet name="Web of Science" sheetId="10" r:id="rId7"/>
    <sheet name="ClinicalTrial" sheetId="13" r:id="rId8"/>
    <sheet name="GoogleScholar" sheetId="15" r:id="rId9"/>
    <sheet name="LIVIVO" sheetId="8" r:id="rId10"/>
    <sheet name="PsycArticles-PsycInfo (EBSCO)" sheetId="11" r:id="rId11"/>
    <sheet name="PSYNDEX (Ovid)" sheetId="12" r:id="rId12"/>
    <sheet name="PubPharm" sheetId="4" r:id="rId13"/>
    <sheet name="Kategorien-Tabelle" sheetId="3" r:id="rId14"/>
  </sheets>
  <definedNames>
    <definedName name="_xlnm._FilterDatabase" localSheetId="4">CochraneLibrary!$A$8:$H$33</definedName>
    <definedName name="_xlnm._FilterDatabase" localSheetId="5">Embase!$A$8:$H$33</definedName>
    <definedName name="_xlnm._FilterDatabase" localSheetId="9">LIVIVO!$A$8:$H$33</definedName>
    <definedName name="_xlnm._FilterDatabase" localSheetId="3">'MEDLINE (Ovid)'!$A$8:$H$33</definedName>
    <definedName name="_xlnm._FilterDatabase" localSheetId="11">'PSYNDEX (Ovid)'!$A$8:$H$33</definedName>
    <definedName name="_xlnm._FilterDatabase" localSheetId="2">PubMed!$A$8:$H$33</definedName>
    <definedName name="_xlnm._FilterDatabase" localSheetId="6">'Web of Science'!$A$8:$H$33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1" l="1"/>
  <c r="G30" i="11" s="1"/>
  <c r="H29" i="11"/>
  <c r="G29" i="11" s="1"/>
  <c r="H11" i="4"/>
  <c r="G11" i="4" s="1"/>
  <c r="H22" i="12" l="1"/>
  <c r="G22" i="12" s="1"/>
  <c r="H21" i="12"/>
  <c r="G21" i="12" s="1"/>
  <c r="H20" i="12"/>
  <c r="G20" i="12" s="1"/>
  <c r="H11" i="12"/>
  <c r="G11" i="12" s="1"/>
  <c r="H12" i="12"/>
  <c r="G12" i="12" s="1"/>
  <c r="H13" i="12"/>
  <c r="G13" i="12" s="1"/>
  <c r="H14" i="12"/>
  <c r="G14" i="12" s="1"/>
  <c r="H15" i="12"/>
  <c r="G15" i="12" s="1"/>
  <c r="H16" i="12"/>
  <c r="G16" i="12" s="1"/>
  <c r="H10" i="12"/>
  <c r="H20" i="4" l="1"/>
  <c r="G20" i="4" s="1"/>
  <c r="H19" i="4"/>
  <c r="G19" i="4" s="1"/>
  <c r="H10" i="4" l="1"/>
  <c r="G10" i="4" s="1"/>
  <c r="H12" i="4"/>
  <c r="H13" i="4"/>
  <c r="H14" i="4"/>
  <c r="H15" i="4"/>
  <c r="G12" i="4" l="1"/>
  <c r="G13" i="4"/>
  <c r="G14" i="4"/>
  <c r="G15" i="4"/>
  <c r="H29" i="4"/>
  <c r="G16" i="4"/>
  <c r="G13" i="2" l="1"/>
  <c r="G10" i="12" l="1"/>
  <c r="H31" i="12"/>
  <c r="H22" i="11"/>
  <c r="G22" i="11" s="1"/>
  <c r="H21" i="11"/>
  <c r="G21" i="11" s="1"/>
  <c r="H20" i="11"/>
  <c r="G20" i="11" s="1"/>
  <c r="H19" i="11"/>
  <c r="G19" i="11" s="1"/>
  <c r="H18" i="11"/>
  <c r="G18" i="11" s="1"/>
  <c r="H17" i="11"/>
  <c r="G17" i="11" s="1"/>
  <c r="H27" i="11"/>
  <c r="G27" i="11" s="1"/>
  <c r="H28" i="11"/>
  <c r="G28" i="11" s="1"/>
  <c r="H26" i="11"/>
  <c r="G26" i="11" s="1"/>
  <c r="H11" i="11"/>
  <c r="G11" i="11" s="1"/>
  <c r="H12" i="11"/>
  <c r="G12" i="11" s="1"/>
  <c r="H13" i="11"/>
  <c r="G13" i="11" s="1"/>
  <c r="H14" i="11"/>
  <c r="G14" i="11" s="1"/>
  <c r="H15" i="11"/>
  <c r="G15" i="11" s="1"/>
  <c r="H16" i="11"/>
  <c r="G16" i="11" s="1"/>
  <c r="H10" i="11"/>
  <c r="G10" i="11" s="1"/>
  <c r="H39" i="11"/>
  <c r="G20" i="10" l="1"/>
  <c r="H22" i="10"/>
  <c r="G22" i="10" s="1"/>
  <c r="H21" i="10"/>
  <c r="G21" i="10" s="1"/>
  <c r="H20" i="10"/>
  <c r="H16" i="10"/>
  <c r="G16" i="10" s="1"/>
  <c r="H15" i="10"/>
  <c r="G15" i="10" s="1"/>
  <c r="H14" i="10"/>
  <c r="G14" i="10" s="1"/>
  <c r="H13" i="10"/>
  <c r="G13" i="10" s="1"/>
  <c r="H12" i="10"/>
  <c r="G12" i="10" s="1"/>
  <c r="H11" i="10"/>
  <c r="G11" i="10" s="1"/>
  <c r="H10" i="10"/>
  <c r="G10" i="10" s="1"/>
  <c r="H35" i="10"/>
  <c r="H34" i="10"/>
  <c r="H31" i="10"/>
  <c r="G17" i="10"/>
  <c r="H22" i="2"/>
  <c r="H21" i="2"/>
  <c r="H20" i="2"/>
  <c r="H16" i="2"/>
  <c r="H15" i="2"/>
  <c r="H14" i="2"/>
  <c r="H12" i="2"/>
  <c r="H11" i="2"/>
  <c r="H10" i="2"/>
  <c r="H22" i="8" l="1"/>
  <c r="G22" i="8" s="1"/>
  <c r="H21" i="8"/>
  <c r="G21" i="8" s="1"/>
  <c r="H20" i="8"/>
  <c r="G20" i="8" s="1"/>
  <c r="H16" i="8"/>
  <c r="G16" i="8" s="1"/>
  <c r="H15" i="8"/>
  <c r="G15" i="8" s="1"/>
  <c r="H14" i="8"/>
  <c r="G14" i="8" s="1"/>
  <c r="H13" i="8"/>
  <c r="G13" i="8" s="1"/>
  <c r="H12" i="8"/>
  <c r="G12" i="8" s="1"/>
  <c r="H11" i="8"/>
  <c r="G11" i="8" s="1"/>
  <c r="H10" i="8"/>
  <c r="G10" i="8" s="1"/>
  <c r="H35" i="8"/>
  <c r="H34" i="8"/>
  <c r="H31" i="8"/>
  <c r="G17" i="8"/>
  <c r="H22" i="6" l="1"/>
  <c r="H21" i="6"/>
  <c r="H20" i="6"/>
  <c r="H16" i="6"/>
  <c r="H15" i="6"/>
  <c r="H14" i="6"/>
  <c r="H13" i="6"/>
  <c r="H12" i="6"/>
  <c r="H11" i="6"/>
  <c r="H10" i="6"/>
  <c r="G22" i="2"/>
  <c r="G21" i="2"/>
  <c r="G20" i="2"/>
  <c r="G16" i="2"/>
  <c r="G15" i="2"/>
  <c r="G14" i="2"/>
  <c r="G12" i="2"/>
  <c r="G10" i="2"/>
  <c r="H22" i="5" l="1"/>
  <c r="H21" i="5"/>
  <c r="H20" i="5"/>
  <c r="H16" i="5"/>
  <c r="H15" i="5"/>
  <c r="H14" i="5"/>
  <c r="H13" i="5"/>
  <c r="H12" i="5"/>
  <c r="H11" i="5"/>
  <c r="H10" i="5"/>
  <c r="G16" i="5" l="1"/>
  <c r="G15" i="5"/>
  <c r="G14" i="5"/>
  <c r="G13" i="5"/>
  <c r="G11" i="5"/>
  <c r="G12" i="5"/>
  <c r="H22" i="1"/>
  <c r="G22" i="1" s="1"/>
  <c r="H21" i="1"/>
  <c r="G21" i="1" s="1"/>
  <c r="H20" i="1"/>
  <c r="G20" i="1" s="1"/>
  <c r="H16" i="1"/>
  <c r="G16" i="1" s="1"/>
  <c r="H15" i="1"/>
  <c r="G15" i="1" s="1"/>
  <c r="H14" i="1"/>
  <c r="G14" i="1" s="1"/>
  <c r="H13" i="1"/>
  <c r="G13" i="1" s="1"/>
  <c r="H12" i="1"/>
  <c r="G12" i="1"/>
  <c r="H10" i="1"/>
  <c r="G10" i="1" s="1"/>
  <c r="H11" i="1"/>
  <c r="G11" i="1" l="1"/>
  <c r="G11" i="6"/>
  <c r="G15" i="6"/>
  <c r="G14" i="6"/>
  <c r="H31" i="6"/>
  <c r="G22" i="6"/>
  <c r="G21" i="6"/>
  <c r="G20" i="6"/>
  <c r="G16" i="6"/>
  <c r="G13" i="6"/>
  <c r="G12" i="6"/>
  <c r="G10" i="6" l="1"/>
  <c r="G17" i="1"/>
  <c r="G22" i="5"/>
  <c r="G21" i="5"/>
  <c r="G20" i="5"/>
  <c r="H31" i="5"/>
  <c r="G10" i="5"/>
  <c r="G11" i="2" l="1"/>
  <c r="H31" i="2"/>
  <c r="H31" i="1" l="1"/>
  <c r="H34" i="1"/>
  <c r="H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  <author>Susanne Waldmann</author>
  </authors>
  <commentList>
    <comment ref="G3" authorId="0" shapeId="0" xr:uid="{A038A5B5-92D7-4DA6-A99A-99D5266E9D0D}">
      <text>
        <r>
          <rPr>
            <sz val="9"/>
            <color indexed="81"/>
            <rFont val="Segoe UI"/>
            <family val="2"/>
          </rPr>
          <t>Bei All Fields spielt die Reihenfolge von mehreren Begriffen keine Rolle
Bei konkreten Kategorien wird automatisch eine Phrasensuchen "" durchgeführt</t>
        </r>
      </text>
    </comment>
    <comment ref="G4" authorId="1" shapeId="0" xr:uid="{97316211-A930-4B72-AE1B-1804C713F84C}">
      <text>
        <r>
          <rPr>
            <b/>
            <sz val="9"/>
            <color indexed="81"/>
            <rFont val="Segoe UI"/>
            <charset val="1"/>
          </rPr>
          <t>Trunkierung und OR-Kombinationen sind nicht möglich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</authors>
  <commentList>
    <comment ref="G3" authorId="0" shapeId="0" xr:uid="{AFD1D7C6-39F0-4275-9ABD-F51DF41F7FE0}">
      <text>
        <r>
          <rPr>
            <sz val="9"/>
            <color indexed="81"/>
            <rFont val="Segoe UI"/>
            <family val="2"/>
          </rPr>
          <t>Bei mehreren Begriffen wird automatisch phrasiert und die Reihenfolge eingehalten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</authors>
  <commentList>
    <comment ref="G3" authorId="0" shapeId="0" xr:uid="{6B178722-F4D5-4FBB-91E4-DFBB11A06442}">
      <text>
        <r>
          <rPr>
            <sz val="9"/>
            <color indexed="81"/>
            <rFont val="Segoe UI"/>
            <family val="2"/>
          </rPr>
          <t>Keine automatische Phrasierung wie bei PubMed, deswegen ggf. "" ergänzen 
Trunkierung * kann nicht in Phrasensuche "" verwendet werden, stattdessen mit NEXT suchen (bei NEAR/1 ist die Reihenfolge egal) =&gt; (Pollen NEXT Allerg*):ti,ab,kw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  <author>Susanne Waldmann</author>
  </authors>
  <commentList>
    <comment ref="G3" authorId="0" shapeId="0" xr:uid="{BFC8D2A7-D627-4BE6-99B0-48F6A2B3CCA2}">
      <text>
        <r>
          <rPr>
            <sz val="9"/>
            <color indexed="81"/>
            <rFont val="Segoe UI"/>
            <family val="2"/>
          </rPr>
          <t>In der Formel für den Suchterm wird automatisch ein ' gesetzt damit phrasiert und in vorgegebener Reihenfolge gesucht wird, ohne ' werden die Begriffe mit AND kombiniert</t>
        </r>
      </text>
    </comment>
    <comment ref="G40" authorId="1" shapeId="0" xr:uid="{3B94AC88-DEDA-489E-B73F-48D20B529D0A}">
      <text>
        <r>
          <rPr>
            <b/>
            <sz val="9"/>
            <color indexed="81"/>
            <rFont val="Segoe UI"/>
            <charset val="1"/>
          </rPr>
          <t>Zeitraum mit genauer Angabe zum Tag nicht möglich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Waldmann</author>
  </authors>
  <commentList>
    <comment ref="G6" authorId="0" shapeId="0" xr:uid="{C4DA232F-FB79-4DAF-A3C5-4F734F15AE33}">
      <text>
        <r>
          <rPr>
            <b/>
            <sz val="9"/>
            <color indexed="81"/>
            <rFont val="Segoe UI"/>
            <family val="2"/>
          </rPr>
          <t>Empfehlung: Suche in Keywords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</authors>
  <commentList>
    <comment ref="G3" authorId="0" shapeId="0" xr:uid="{1033249E-B1C8-40FC-93B8-6D155ED81C1B}">
      <text>
        <r>
          <rPr>
            <sz val="9"/>
            <color indexed="81"/>
            <rFont val="Segoe UI"/>
            <family val="2"/>
          </rPr>
          <t>Phrasensuche schaltet Ähnlichkeitssuche aus
Trunkierung * kann nicht in Phrasensuche "" verwendet werden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Lokaler Account</author>
    <author>Susanne Waldmann</author>
  </authors>
  <commentList>
    <comment ref="G3" authorId="0" shapeId="0" xr:uid="{72BD0979-49F9-4F5F-AE1A-A4EFF664879E}">
      <text>
        <r>
          <rPr>
            <sz val="9"/>
            <color indexed="81"/>
            <rFont val="Segoe UI"/>
            <family val="2"/>
          </rPr>
          <t>Trunkierung * kann nicht in Phrasensuche "" verwendet werden</t>
        </r>
      </text>
    </comment>
    <comment ref="G4" authorId="1" shapeId="0" xr:uid="{B8605B82-CEC9-4722-9D1E-AA200FB24DD0}">
      <text>
        <r>
          <rPr>
            <sz val="9"/>
            <color indexed="81"/>
            <rFont val="Segoe UI"/>
            <family val="2"/>
          </rPr>
          <t>Abstandoperator ohne Trunkierungszeichen möglich: "meta analysis"~2
Klammerung funktioniert nur auf erste Ebene, keine Verschachtelungen möglich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Waldmann</author>
    <author>Lokaler Account</author>
  </authors>
  <commentList>
    <comment ref="E3" authorId="0" shapeId="0" xr:uid="{0C56EA04-E526-4764-9BBD-8750F2F565A0}">
      <text>
        <r>
          <rPr>
            <b/>
            <sz val="9"/>
            <color indexed="81"/>
            <rFont val="Segoe UI"/>
            <family val="2"/>
          </rPr>
          <t>auf Unterbegriffe erweitert
als Haupt- &amp; Nebenthema</t>
        </r>
      </text>
    </comment>
    <comment ref="K3" authorId="0" shapeId="0" xr:uid="{F5427176-0EC9-441A-A8CD-52ACC3857ABC}">
      <text>
        <r>
          <rPr>
            <b/>
            <sz val="9"/>
            <color indexed="81"/>
            <rFont val="Segoe UI"/>
            <family val="2"/>
          </rPr>
          <t>Title
Abstract
Author Keywords
Keywords Plus®</t>
        </r>
      </text>
    </comment>
    <comment ref="E4" authorId="0" shapeId="0" xr:uid="{6F9DC795-D258-4B40-8484-E52031893489}">
      <text>
        <r>
          <rPr>
            <b/>
            <sz val="9"/>
            <color indexed="81"/>
            <rFont val="Segoe UI"/>
            <family val="2"/>
          </rPr>
          <t>auf Unterbegriffe erweitert
als Hauptthema</t>
        </r>
      </text>
    </comment>
    <comment ref="E5" authorId="0" shapeId="0" xr:uid="{0B5A8055-A17A-4F42-937C-79A756F2D74B}">
      <text>
        <r>
          <rPr>
            <b/>
            <sz val="9"/>
            <color indexed="81"/>
            <rFont val="Segoe UI"/>
            <family val="2"/>
          </rPr>
          <t>nicht erweitert auf Unterbegriffe
als Haupt- &amp; Nebenthema</t>
        </r>
      </text>
    </comment>
    <comment ref="C6" authorId="0" shapeId="0" xr:uid="{891358F5-F9DD-464C-A750-9C76DEB28857}">
      <text>
        <r>
          <rPr>
            <b/>
            <sz val="9"/>
            <color indexed="81"/>
            <rFont val="Segoe UI"/>
            <family val="2"/>
          </rPr>
          <t>Title, Original Title, Abstract, Subject Heading, Name of Substance, and Registry Word fields</t>
        </r>
      </text>
    </comment>
    <comment ref="Q14" authorId="0" shapeId="0" xr:uid="{192ED83C-DDFD-47CA-8DDF-DB70BB89E807}">
      <text>
        <r>
          <rPr>
            <sz val="9"/>
            <color indexed="81"/>
            <rFont val="Segoe UI"/>
            <family val="2"/>
          </rPr>
          <t>Unterschied zu ALL sehr gering und liegt lt. PubPharm-Mitarbeiter nur in den Gewichtungen: "IND nimmt eine höhere Gewichtung für unstemmed Suchen, also Worte die nicht auf den Wortstamm reduziert werden."</t>
        </r>
      </text>
    </comment>
    <comment ref="G16" authorId="1" shapeId="0" xr:uid="{7C93FF20-FBF1-49A8-82D1-07E09006BAB7}">
      <text>
        <r>
          <rPr>
            <sz val="9"/>
            <color indexed="81"/>
            <rFont val="Segoe UI"/>
            <family val="2"/>
          </rPr>
          <t xml:space="preserve">Available publication types:
    Book or thesis
    Conference proceeding
    Erratum
    Expression of concern
    Journal article
    Preprint 
    Retraction of publication
    Retracted publication
    Trial registry record
</t>
        </r>
      </text>
    </comment>
    <comment ref="O20" authorId="0" shapeId="0" xr:uid="{DC496203-5E77-47E5-B4A5-9804F88DED64}">
      <text>
        <r>
          <rPr>
            <sz val="9"/>
            <color indexed="81"/>
            <rFont val="Segoe UI"/>
            <family val="2"/>
          </rPr>
          <t>Es gibt leider keine übersichtliche Liste =&gt; in der Erweiterten Suche in den Filtern die Pulldownmenüs durchgehen.</t>
        </r>
      </text>
    </comment>
    <comment ref="O27" authorId="0" shapeId="0" xr:uid="{31AF6CD3-2829-4C03-9921-8250EF9857B0}">
      <text>
        <r>
          <rPr>
            <sz val="9"/>
            <color indexed="81"/>
            <rFont val="Segoe UI"/>
            <family val="2"/>
          </rPr>
          <t>Es gibt leider keine übersichtliche Liste =&gt; in der Erweiterten Suche in den Filtern die Pulldownmenüs durchgehen.</t>
        </r>
      </text>
    </comment>
    <comment ref="O32" authorId="0" shapeId="0" xr:uid="{C9A6526E-A004-403B-B21B-3585402D4BB0}">
      <text>
        <r>
          <rPr>
            <sz val="9"/>
            <color indexed="81"/>
            <rFont val="Segoe UI"/>
            <family val="2"/>
          </rPr>
          <t>Es gibt leider keine übersichtliche Liste =&gt; in der Erweiterten Suche in den Filtern die Pulldownmenüs durchgehen.</t>
        </r>
      </text>
    </comment>
    <comment ref="A46" authorId="0" shapeId="0" xr:uid="{7EBB49BA-D058-43AD-9D7D-AC135CF6CAF1}">
      <text>
        <r>
          <rPr>
            <b/>
            <sz val="9"/>
            <color indexed="81"/>
            <rFont val="Segoe UI"/>
            <family val="2"/>
          </rPr>
          <t>https://pubmed.ncbi.nlm.nih.gov/help/#publication-types</t>
        </r>
      </text>
    </comment>
    <comment ref="I48" authorId="0" shapeId="0" xr:uid="{C560FC6B-5650-467F-9A2D-24D4876CA6C0}">
      <text>
        <r>
          <rPr>
            <sz val="9"/>
            <color indexed="81"/>
            <rFont val="Segoe UI"/>
            <family val="2"/>
          </rPr>
          <t>Abstract Report
Article
Article in Press
Book
Chapter
Conference Abstract
Conference Paper
Conference Review
Data Papers
Editorial
Erratum
Letter
Note
Patent
Preprint
Press Release
Report
Review
Short Survey
Tombstone</t>
        </r>
      </text>
    </comment>
    <comment ref="A49" authorId="0" shapeId="0" xr:uid="{3FE06EA9-065D-47CB-84B9-D1D05889DC43}">
      <text>
        <r>
          <rPr>
            <b/>
            <sz val="9"/>
            <color indexed="81"/>
            <rFont val="Segoe UI"/>
            <family val="2"/>
          </rPr>
          <t>medline[sb] =&gt; nur Artikel mit MeSH-Terms</t>
        </r>
      </text>
    </comment>
  </commentList>
</comments>
</file>

<file path=xl/sharedStrings.xml><?xml version="1.0" encoding="utf-8"?>
<sst xmlns="http://schemas.openxmlformats.org/spreadsheetml/2006/main" count="1882" uniqueCount="1119">
  <si>
    <t>PICO</t>
  </si>
  <si>
    <t>Begriff</t>
  </si>
  <si>
    <t>Kategorie</t>
  </si>
  <si>
    <t>P</t>
  </si>
  <si>
    <t>Title/Abstract</t>
  </si>
  <si>
    <t>MeSH</t>
  </si>
  <si>
    <t>I</t>
  </si>
  <si>
    <t>C</t>
  </si>
  <si>
    <t>O</t>
  </si>
  <si>
    <t>S</t>
  </si>
  <si>
    <t xml:space="preserve"> -</t>
  </si>
  <si>
    <t>Term</t>
  </si>
  <si>
    <t>kein Treffer</t>
  </si>
  <si>
    <t>nein</t>
  </si>
  <si>
    <t>Treffer</t>
  </si>
  <si>
    <t>Heuschnupfen</t>
  </si>
  <si>
    <t>Antihistaminika</t>
  </si>
  <si>
    <t>Seasonal Allergic Rhinitis</t>
  </si>
  <si>
    <t>Seasonal Allergic Rhinitides</t>
  </si>
  <si>
    <t>Pollen Allerg*</t>
  </si>
  <si>
    <t>Pollinos*</t>
  </si>
  <si>
    <t>Hay Fever</t>
  </si>
  <si>
    <t>Hayfever</t>
  </si>
  <si>
    <t>Rhinitis, Allergic, Seasonal</t>
  </si>
  <si>
    <t>Die Therapie von Heuschnupfen mit Antihistaminika</t>
  </si>
  <si>
    <t>Notiz</t>
  </si>
  <si>
    <t>Histamine Antagonist*</t>
  </si>
  <si>
    <t>Antihistamin*</t>
  </si>
  <si>
    <t>Histamine Antagonists</t>
  </si>
  <si>
    <t>"Histamine Antagonists"[MeSH] OR "Histamine Antagonist*"[Title/Abstract] OR "Antihistamin*"[Title/Abstract]</t>
  </si>
  <si>
    <t>P AND I</t>
  </si>
  <si>
    <t>Stand:</t>
  </si>
  <si>
    <t>("Histamine Antagonists"[MeSH] OR "Histamine Antagonist*"[Title/Abstract] OR "Antihistamin*"[Title/Abstract]) AND ("Rhinitis, Allergic, Seasonal"[MeSH] OR "Seasonal Allergic Rhinitis"[Title/Abstract] OR "Pollen Allerg*"[Title/Abstract] OR "Pollinos*"[Title/Abstract] OR "Hay Fever"[Title/Abstract] OR "Hayfever"[Title/Abstract])</t>
  </si>
  <si>
    <t>Cochrane Library</t>
  </si>
  <si>
    <t>Mesh:NoExp</t>
  </si>
  <si>
    <t>PubMed</t>
  </si>
  <si>
    <t>Publication Type</t>
  </si>
  <si>
    <t>Title</t>
  </si>
  <si>
    <t>Journal</t>
  </si>
  <si>
    <t>Supplementary Concept</t>
  </si>
  <si>
    <t>Refhunter: ausführliches Rechercheprotokoll mit Dokumentation der Verfahrensweise</t>
  </si>
  <si>
    <t>https://ovidsp.ovid.com/ovidweb.cgi?T=JS&amp;NEWS=N&amp;PAGE=main&amp;SHAREDSEARCHID=4MmcN0mgHaQaVyP3wtvJIT2TTgDZZSoYDpcHxb8YmYDLAfjWmUSusEp39QQFGtwdW</t>
  </si>
  <si>
    <t>anwenden?</t>
  </si>
  <si>
    <t>CochraneLibrary</t>
  </si>
  <si>
    <t>Embase</t>
  </si>
  <si>
    <t xml:space="preserve">Abbreviated journal title </t>
  </si>
  <si>
    <t>:ta</t>
  </si>
  <si>
    <t xml:space="preserve">Abstract </t>
  </si>
  <si>
    <t>:ab</t>
  </si>
  <si>
    <t xml:space="preserve">Accession number </t>
  </si>
  <si>
    <t>:an</t>
  </si>
  <si>
    <t xml:space="preserve">Affiliation </t>
  </si>
  <si>
    <t>:ff</t>
  </si>
  <si>
    <t xml:space="preserve">Article title </t>
  </si>
  <si>
    <t>:ti</t>
  </si>
  <si>
    <t xml:space="preserve">Author address </t>
  </si>
  <si>
    <t>:ad</t>
  </si>
  <si>
    <t xml:space="preserve">Author email </t>
  </si>
  <si>
    <t>:em</t>
  </si>
  <si>
    <t xml:space="preserve">Author keywords </t>
  </si>
  <si>
    <t>:kw</t>
  </si>
  <si>
    <t xml:space="preserve">Author name </t>
  </si>
  <si>
    <t>:au</t>
  </si>
  <si>
    <t xml:space="preserve">Author's first name </t>
  </si>
  <si>
    <t>:af</t>
  </si>
  <si>
    <t xml:space="preserve">CAS registry number </t>
  </si>
  <si>
    <t>:rn</t>
  </si>
  <si>
    <t xml:space="preserve">Clinical trial number </t>
  </si>
  <si>
    <t>:cn</t>
  </si>
  <si>
    <t xml:space="preserve">CODEN </t>
  </si>
  <si>
    <t>:cd</t>
  </si>
  <si>
    <t xml:space="preserve">Conference date </t>
  </si>
  <si>
    <t>:dc</t>
  </si>
  <si>
    <t xml:space="preserve">Conference editor </t>
  </si>
  <si>
    <t>:ed</t>
  </si>
  <si>
    <t xml:space="preserve">Conference location </t>
  </si>
  <si>
    <t>:lc</t>
  </si>
  <si>
    <t xml:space="preserve">Conference name </t>
  </si>
  <si>
    <t>:nc</t>
  </si>
  <si>
    <t xml:space="preserve">Country of author </t>
  </si>
  <si>
    <t>:ca</t>
  </si>
  <si>
    <t xml:space="preserve">Country of journal </t>
  </si>
  <si>
    <t>:cy</t>
  </si>
  <si>
    <t xml:space="preserve">Device manufacturer </t>
  </si>
  <si>
    <t>:df</t>
  </si>
  <si>
    <t xml:space="preserve">Device trade name </t>
  </si>
  <si>
    <t>:dn</t>
  </si>
  <si>
    <t xml:space="preserve">Digital Object Identifier (DOI) </t>
  </si>
  <si>
    <t>:do</t>
  </si>
  <si>
    <t xml:space="preserve">Drug manufacturer </t>
  </si>
  <si>
    <t>:mn</t>
  </si>
  <si>
    <t xml:space="preserve">Drug trade name </t>
  </si>
  <si>
    <t>:tn</t>
  </si>
  <si>
    <t xml:space="preserve">Embase classification </t>
  </si>
  <si>
    <t>:cl</t>
  </si>
  <si>
    <t xml:space="preserve">Index term </t>
  </si>
  <si>
    <t>:de</t>
  </si>
  <si>
    <t xml:space="preserve">ISSN </t>
  </si>
  <si>
    <t>:is</t>
  </si>
  <si>
    <t xml:space="preserve">Issue </t>
  </si>
  <si>
    <t>:ip</t>
  </si>
  <si>
    <t xml:space="preserve">Language of article </t>
  </si>
  <si>
    <t>:la</t>
  </si>
  <si>
    <t xml:space="preserve">Language of summary </t>
  </si>
  <si>
    <t>:ls</t>
  </si>
  <si>
    <t xml:space="preserve">MEDLINE PMID </t>
  </si>
  <si>
    <t>:ui</t>
  </si>
  <si>
    <t xml:space="preserve">Molecular sequence number </t>
  </si>
  <si>
    <t>:ms</t>
  </si>
  <si>
    <t xml:space="preserve">ORCID </t>
  </si>
  <si>
    <t>:oc</t>
  </si>
  <si>
    <t xml:space="preserve">Original non-English abstract </t>
  </si>
  <si>
    <t>:oa</t>
  </si>
  <si>
    <t xml:space="preserve">Original non-English author keywords </t>
  </si>
  <si>
    <t>:ok</t>
  </si>
  <si>
    <t xml:space="preserve">Original non-English title </t>
  </si>
  <si>
    <t>:tt</t>
  </si>
  <si>
    <t xml:space="preserve">Page range </t>
  </si>
  <si>
    <t>:pg</t>
  </si>
  <si>
    <t xml:space="preserve">Publication date </t>
  </si>
  <si>
    <t>:pd</t>
  </si>
  <si>
    <t xml:space="preserve">Publication type </t>
  </si>
  <si>
    <t>:it</t>
  </si>
  <si>
    <t xml:space="preserve">Publication year </t>
  </si>
  <si>
    <t>:py</t>
  </si>
  <si>
    <t xml:space="preserve">Source title </t>
  </si>
  <si>
    <t>:jt</t>
  </si>
  <si>
    <t xml:space="preserve">Source type </t>
  </si>
  <si>
    <t>:pt</t>
  </si>
  <si>
    <t xml:space="preserve">Start page </t>
  </si>
  <si>
    <t>:sp</t>
  </si>
  <si>
    <t xml:space="preserve">Subheading </t>
  </si>
  <si>
    <t xml:space="preserve">Volume </t>
  </si>
  <si>
    <t>:vi</t>
  </si>
  <si>
    <t>/mj</t>
  </si>
  <si>
    <t>/de</t>
  </si>
  <si>
    <t>/exp</t>
  </si>
  <si>
    <t>/br</t>
  </si>
  <si>
    <t>/syn</t>
  </si>
  <si>
    <t>:ab,ti,kw</t>
  </si>
  <si>
    <t>pollen allergy</t>
  </si>
  <si>
    <t>Emtree - Explosion</t>
  </si>
  <si>
    <t xml:space="preserve">Emtree - Index term </t>
  </si>
  <si>
    <t>Emtree - Major focus</t>
  </si>
  <si>
    <r>
      <rPr>
        <b/>
        <sz val="11"/>
        <color theme="1"/>
        <rFont val="Calibri"/>
        <family val="2"/>
        <scheme val="minor"/>
      </rPr>
      <t>Emtree</t>
    </r>
    <r>
      <rPr>
        <sz val="11"/>
        <color theme="1"/>
        <rFont val="Calibri"/>
        <family val="2"/>
        <scheme val="minor"/>
      </rPr>
      <t xml:space="preserve"> - As broad as possible</t>
    </r>
  </si>
  <si>
    <r>
      <rPr>
        <b/>
        <sz val="11"/>
        <color theme="1"/>
        <rFont val="Calibri"/>
        <family val="2"/>
        <scheme val="minor"/>
      </rPr>
      <t>Emtree</t>
    </r>
    <r>
      <rPr>
        <sz val="11"/>
        <color theme="1"/>
        <rFont val="Calibri"/>
        <family val="2"/>
        <scheme val="minor"/>
      </rPr>
      <t xml:space="preserve"> - Explosion and all synonyms</t>
    </r>
  </si>
  <si>
    <t>antihistaminic agent</t>
  </si>
  <si>
    <t>Term mit OR</t>
  </si>
  <si>
    <t>Abstract, title, keywords</t>
  </si>
  <si>
    <t>Affiliation</t>
  </si>
  <si>
    <t>[ad]</t>
  </si>
  <si>
    <t>All Fields</t>
  </si>
  <si>
    <t>[all]</t>
  </si>
  <si>
    <t>Article Identifier</t>
  </si>
  <si>
    <t>[aid]</t>
  </si>
  <si>
    <t>Author</t>
  </si>
  <si>
    <t>[au]</t>
  </si>
  <si>
    <t>Author Identifier</t>
  </si>
  <si>
    <t>[auid]</t>
  </si>
  <si>
    <t>Book</t>
  </si>
  <si>
    <t>[book]</t>
  </si>
  <si>
    <t>Completion Date</t>
  </si>
  <si>
    <t xml:space="preserve">[dcom] </t>
  </si>
  <si>
    <t>Conflict of Interest Statement</t>
  </si>
  <si>
    <t>[cois]</t>
  </si>
  <si>
    <t>Corporate Author</t>
  </si>
  <si>
    <t>[cn]</t>
  </si>
  <si>
    <t>Create Date</t>
  </si>
  <si>
    <t>[crdt]</t>
  </si>
  <si>
    <t>EC/RN Number</t>
  </si>
  <si>
    <t>[rn]</t>
  </si>
  <si>
    <t>Editor</t>
  </si>
  <si>
    <t>[ed]</t>
  </si>
  <si>
    <t>Entry Date</t>
  </si>
  <si>
    <t>[edat]</t>
  </si>
  <si>
    <t>Filter</t>
  </si>
  <si>
    <t>[sb]</t>
  </si>
  <si>
    <t>First Author Name</t>
  </si>
  <si>
    <t>[1au]</t>
  </si>
  <si>
    <t>Full Author Name</t>
  </si>
  <si>
    <t xml:space="preserve">[fau] </t>
  </si>
  <si>
    <t>Full Investigator Name</t>
  </si>
  <si>
    <t>[fir]</t>
  </si>
  <si>
    <t>Grant Number</t>
  </si>
  <si>
    <t>[gr]</t>
  </si>
  <si>
    <t>Investigator</t>
  </si>
  <si>
    <t>[ir]</t>
  </si>
  <si>
    <t>ISBN</t>
  </si>
  <si>
    <t>[isbn]</t>
  </si>
  <si>
    <t>Issue</t>
  </si>
  <si>
    <t>[ip]</t>
  </si>
  <si>
    <t>[ta]</t>
  </si>
  <si>
    <t>Language</t>
  </si>
  <si>
    <t>[la]</t>
  </si>
  <si>
    <t>Last Author Name</t>
  </si>
  <si>
    <t xml:space="preserve">[lastau] </t>
  </si>
  <si>
    <t>Location ID</t>
  </si>
  <si>
    <t>[lid]</t>
  </si>
  <si>
    <t>MeSH Date</t>
  </si>
  <si>
    <t>[mhda]</t>
  </si>
  <si>
    <t>MeSH Major Topic</t>
  </si>
  <si>
    <t xml:space="preserve">[majr] </t>
  </si>
  <si>
    <t>MeSH Subheadings</t>
  </si>
  <si>
    <t>[sh]</t>
  </si>
  <si>
    <t>MeSH Terms</t>
  </si>
  <si>
    <t>[mh]</t>
  </si>
  <si>
    <t>Modification Date</t>
  </si>
  <si>
    <t>[lr]</t>
  </si>
  <si>
    <t>NLM Unique ID</t>
  </si>
  <si>
    <t>[jid]</t>
  </si>
  <si>
    <t>Other Term</t>
  </si>
  <si>
    <t>[ot]</t>
  </si>
  <si>
    <t>Pagination</t>
  </si>
  <si>
    <t>[pg]</t>
  </si>
  <si>
    <t>Personal Name as Subject</t>
  </si>
  <si>
    <t>[ps]</t>
  </si>
  <si>
    <t>Pharmacological Action</t>
  </si>
  <si>
    <t>[pa]</t>
  </si>
  <si>
    <t>Place of Publication</t>
  </si>
  <si>
    <t>[pl]</t>
  </si>
  <si>
    <t>PMID</t>
  </si>
  <si>
    <t>[pmid]</t>
  </si>
  <si>
    <t>Publication Date</t>
  </si>
  <si>
    <t>[dp]</t>
  </si>
  <si>
    <t>[pt]</t>
  </si>
  <si>
    <t>Publisher</t>
  </si>
  <si>
    <t>[pubn]</t>
  </si>
  <si>
    <t>Secondary Source ID</t>
  </si>
  <si>
    <t>[si]</t>
  </si>
  <si>
    <t>Subset</t>
  </si>
  <si>
    <t>[nm]</t>
  </si>
  <si>
    <t>Text Words</t>
  </si>
  <si>
    <t>[tw]</t>
  </si>
  <si>
    <t>[ti]</t>
  </si>
  <si>
    <t>[tiab]</t>
  </si>
  <si>
    <t>Transliterated Title</t>
  </si>
  <si>
    <t>[tt]</t>
  </si>
  <si>
    <t>Volume</t>
  </si>
  <si>
    <t>[vi]</t>
  </si>
  <si>
    <t>[Mesh]</t>
  </si>
  <si>
    <t>[Mesh:NoExp]</t>
  </si>
  <si>
    <t>Keywords</t>
  </si>
  <si>
    <t>:so</t>
  </si>
  <si>
    <t>:tb</t>
  </si>
  <si>
    <t>:doi</t>
  </si>
  <si>
    <t>Abstract</t>
  </si>
  <si>
    <t>Alle Felder</t>
  </si>
  <si>
    <t>Keyword Heading</t>
  </si>
  <si>
    <t>Abstract Label</t>
  </si>
  <si>
    <t>Anatomy Supplementary Concept</t>
  </si>
  <si>
    <t>Anatomy Supplementary Concept Word</t>
  </si>
  <si>
    <t>Author Last Name</t>
  </si>
  <si>
    <t>Author NameID</t>
  </si>
  <si>
    <t>Authors</t>
  </si>
  <si>
    <t>Authors Full Name</t>
  </si>
  <si>
    <t>Beginning Date</t>
  </si>
  <si>
    <t>Book Accession</t>
  </si>
  <si>
    <t>Book Authors</t>
  </si>
  <si>
    <t>Book Authors Full Name</t>
  </si>
  <si>
    <t>Book Edition</t>
  </si>
  <si>
    <t>Book Editors</t>
  </si>
  <si>
    <t>Book Part</t>
  </si>
  <si>
    <t>Book Title</t>
  </si>
  <si>
    <t>Book Volume</t>
  </si>
  <si>
    <t>Cited Reference Date</t>
  </si>
  <si>
    <t>Cited Reference DOI</t>
  </si>
  <si>
    <t>Cited Reference Issue</t>
  </si>
  <si>
    <t>Cited Reference Page</t>
  </si>
  <si>
    <t>Cited Reference PMCID</t>
  </si>
  <si>
    <t>Cited Reference Publisher Identifier</t>
  </si>
  <si>
    <t>Cited Reference Source</t>
  </si>
  <si>
    <t>Cited Reference UI</t>
  </si>
  <si>
    <t>Cited Reference Volume</t>
  </si>
  <si>
    <t>Collection Title</t>
  </si>
  <si>
    <t>Comments</t>
  </si>
  <si>
    <t>Conflict of Interest</t>
  </si>
  <si>
    <t>Contribution Date</t>
  </si>
  <si>
    <t>Copyright Index</t>
  </si>
  <si>
    <t>Country of Publication</t>
  </si>
  <si>
    <t>Date of Publication</t>
  </si>
  <si>
    <t>Digital Object Identifier</t>
  </si>
  <si>
    <t>Editor Last Name</t>
  </si>
  <si>
    <t>Editors</t>
  </si>
  <si>
    <t>Editors Full Name</t>
  </si>
  <si>
    <t>Electronic Date of Publication</t>
  </si>
  <si>
    <t>Ending Date</t>
  </si>
  <si>
    <t>Entrez Date</t>
  </si>
  <si>
    <t>Equal Contributor</t>
  </si>
  <si>
    <t>Exploded Sub-Heading</t>
  </si>
  <si>
    <t>Floating Sub-Heading</t>
  </si>
  <si>
    <t>Floating Sub-Heading Word</t>
  </si>
  <si>
    <t>Gene Symbol</t>
  </si>
  <si>
    <t>Gene Symbol Word</t>
  </si>
  <si>
    <t>General Note</t>
  </si>
  <si>
    <t>Grant Acronym</t>
  </si>
  <si>
    <t>Grant Country</t>
  </si>
  <si>
    <t>Grant Information</t>
  </si>
  <si>
    <t>Grant Organization</t>
  </si>
  <si>
    <t>Indexing Method</t>
  </si>
  <si>
    <t>Institution</t>
  </si>
  <si>
    <t>Investigator Affiliation</t>
  </si>
  <si>
    <t>Investigator NameID</t>
  </si>
  <si>
    <t>ISO Journal Abbreviation</t>
  </si>
  <si>
    <t>ISSN Linking</t>
  </si>
  <si>
    <t>ISSN Print</t>
  </si>
  <si>
    <t>Issue/Part</t>
  </si>
  <si>
    <t>Journal Abbreviation</t>
  </si>
  <si>
    <t>Journal Name</t>
  </si>
  <si>
    <t>Journal Subset</t>
  </si>
  <si>
    <t>Journal Word</t>
  </si>
  <si>
    <t>Keyword Heading Owner</t>
  </si>
  <si>
    <t>Keyword Heading Word</t>
  </si>
  <si>
    <t>Media Type</t>
  </si>
  <si>
    <t>MeSH Subject Heading</t>
  </si>
  <si>
    <t>Name of Substance Word</t>
  </si>
  <si>
    <t>NLM Category</t>
  </si>
  <si>
    <t>NLM Journal Code</t>
  </si>
  <si>
    <t>NLM Journal Name</t>
  </si>
  <si>
    <t>NLM Journal Word</t>
  </si>
  <si>
    <t>Object ID</t>
  </si>
  <si>
    <t>Organism Supplementary Concept</t>
  </si>
  <si>
    <t>Organism Supplementary Concept Word</t>
  </si>
  <si>
    <t>Original Title</t>
  </si>
  <si>
    <t>Other Abstract</t>
  </si>
  <si>
    <t>Other ID</t>
  </si>
  <si>
    <t>Page</t>
  </si>
  <si>
    <t>PMC Identifier</t>
  </si>
  <si>
    <t>Population Supplementary Concept</t>
  </si>
  <si>
    <t>Population Supplementary Concept Word</t>
  </si>
  <si>
    <t>Primary Author</t>
  </si>
  <si>
    <t>Protocol Supplementary Concept</t>
  </si>
  <si>
    <t>Protocol Supplementary Concept Word</t>
  </si>
  <si>
    <t>Publication History Status</t>
  </si>
  <si>
    <t>Publication Status</t>
  </si>
  <si>
    <t>Publisher Item Identifier</t>
  </si>
  <si>
    <t>PubMed Central Release</t>
  </si>
  <si>
    <t>Rare Disease Supplementary Concept</t>
  </si>
  <si>
    <t>Rare Disease Supplementary Concept Word</t>
  </si>
  <si>
    <t>Record Owner</t>
  </si>
  <si>
    <t>Reference Title Index</t>
  </si>
  <si>
    <t>Registry Number/Name of Substance</t>
  </si>
  <si>
    <t>Report Number</t>
  </si>
  <si>
    <t>Revision Date</t>
  </si>
  <si>
    <t>Season</t>
  </si>
  <si>
    <t>Secondary Source AN</t>
  </si>
  <si>
    <t>Secondary Source Link</t>
  </si>
  <si>
    <t>Section</t>
  </si>
  <si>
    <t>Space Flight Mission</t>
  </si>
  <si>
    <t>Status</t>
  </si>
  <si>
    <t>Subject Heading Word</t>
  </si>
  <si>
    <t>Synonyms</t>
  </si>
  <si>
    <t>Text Word</t>
  </si>
  <si>
    <t>Title Comment</t>
  </si>
  <si>
    <t>Unique Identifier</t>
  </si>
  <si>
    <t>Update Date</t>
  </si>
  <si>
    <t>Version Date</t>
  </si>
  <si>
    <t>Version ID</t>
  </si>
  <si>
    <t>Volume Book Title</t>
  </si>
  <si>
    <t>Year of Publication</t>
  </si>
  <si>
    <t>.os,ps,rs.</t>
  </si>
  <si>
    <t>.af.</t>
  </si>
  <si>
    <t>.ab.</t>
  </si>
  <si>
    <t>.al.</t>
  </si>
  <si>
    <t>.my.</t>
  </si>
  <si>
    <t>.mx.</t>
  </si>
  <si>
    <t>.id.</t>
  </si>
  <si>
    <t>.ax.</t>
  </si>
  <si>
    <t>.ai.</t>
  </si>
  <si>
    <t>.au.</t>
  </si>
  <si>
    <t>.fa.</t>
  </si>
  <si>
    <t>.bd.</t>
  </si>
  <si>
    <t>.bk.</t>
  </si>
  <si>
    <t>.ba.</t>
  </si>
  <si>
    <t>.bf.</t>
  </si>
  <si>
    <t>.bn.</t>
  </si>
  <si>
    <t>.be.</t>
  </si>
  <si>
    <t>.pr.</t>
  </si>
  <si>
    <t>.bt.</t>
  </si>
  <si>
    <t>.bv.</t>
  </si>
  <si>
    <t>.cq.</t>
  </si>
  <si>
    <t>.cd.</t>
  </si>
  <si>
    <t>.rp.</t>
  </si>
  <si>
    <t>.cg.</t>
  </si>
  <si>
    <t>.cz.</t>
  </si>
  <si>
    <t>.ry.</t>
  </si>
  <si>
    <t>.cs.</t>
  </si>
  <si>
    <t>.rz.</t>
  </si>
  <si>
    <t>.ce.</t>
  </si>
  <si>
    <t>.cl.</t>
  </si>
  <si>
    <t>.cm.</t>
  </si>
  <si>
    <t>.ci.</t>
  </si>
  <si>
    <t>.cb.</t>
  </si>
  <si>
    <t>.cr.</t>
  </si>
  <si>
    <t>.cn.</t>
  </si>
  <si>
    <t>.cp.</t>
  </si>
  <si>
    <t>.dt.</t>
  </si>
  <si>
    <t>.dp.</t>
  </si>
  <si>
    <t>.do.</t>
  </si>
  <si>
    <t>.ex.</t>
  </si>
  <si>
    <t>.ee.</t>
  </si>
  <si>
    <t>.fe.</t>
  </si>
  <si>
    <t>.ep.</t>
  </si>
  <si>
    <t>.et.</t>
  </si>
  <si>
    <t>.ez.</t>
  </si>
  <si>
    <t>.ed.</t>
  </si>
  <si>
    <t>.ec.</t>
  </si>
  <si>
    <t>.xs.</t>
  </si>
  <si>
    <t>.fs.</t>
  </si>
  <si>
    <t>.fx.</t>
  </si>
  <si>
    <t>.gs.</t>
  </si>
  <si>
    <t>.gw.</t>
  </si>
  <si>
    <t>.nt.</t>
  </si>
  <si>
    <t>.gr.</t>
  </si>
  <si>
    <t>.gc.</t>
  </si>
  <si>
    <t>.gi.</t>
  </si>
  <si>
    <t>.no.</t>
  </si>
  <si>
    <t>.go.</t>
  </si>
  <si>
    <t>.ig.</t>
  </si>
  <si>
    <t>.in.</t>
  </si>
  <si>
    <t>.ir.</t>
  </si>
  <si>
    <t>.ia.</t>
  </si>
  <si>
    <t>.ix.</t>
  </si>
  <si>
    <t>.ib.</t>
  </si>
  <si>
    <t>.io.</t>
  </si>
  <si>
    <t>.il.</t>
  </si>
  <si>
    <t>.is.</t>
  </si>
  <si>
    <t>.ip.</t>
  </si>
  <si>
    <t>.ja.</t>
  </si>
  <si>
    <t>.jn.</t>
  </si>
  <si>
    <t>.sb.</t>
  </si>
  <si>
    <t>.jw.</t>
  </si>
  <si>
    <t>.kw.</t>
  </si>
  <si>
    <t>.ko.</t>
  </si>
  <si>
    <t>.kf.</t>
  </si>
  <si>
    <t>.lg.</t>
  </si>
  <si>
    <t>.mt.</t>
  </si>
  <si>
    <t>.da.</t>
  </si>
  <si>
    <t>.sh.</t>
  </si>
  <si>
    <t>.nm.</t>
  </si>
  <si>
    <t>.nc.</t>
  </si>
  <si>
    <t>.jc.</t>
  </si>
  <si>
    <t>.nj.</t>
  </si>
  <si>
    <t>.nw.</t>
  </si>
  <si>
    <t>.oj.</t>
  </si>
  <si>
    <t>.os.</t>
  </si>
  <si>
    <t>.ox.</t>
  </si>
  <si>
    <t>.ot.</t>
  </si>
  <si>
    <t>.oa.</t>
  </si>
  <si>
    <t>.oi.</t>
  </si>
  <si>
    <t>.pg.</t>
  </si>
  <si>
    <t>.pn.</t>
  </si>
  <si>
    <t>.pl.</t>
  </si>
  <si>
    <t>.pm.</t>
  </si>
  <si>
    <t>.ul.</t>
  </si>
  <si>
    <t>.ux.</t>
  </si>
  <si>
    <t>.pa.</t>
  </si>
  <si>
    <t>.ps.</t>
  </si>
  <si>
    <t>.px.</t>
  </si>
  <si>
    <t>.ph.</t>
  </si>
  <si>
    <t>.pp.</t>
  </si>
  <si>
    <t>.pt.</t>
  </si>
  <si>
    <t>.di.</t>
  </si>
  <si>
    <t>.pq.</t>
  </si>
  <si>
    <t>.rs.</t>
  </si>
  <si>
    <t>.rx.</t>
  </si>
  <si>
    <t>.ro.</t>
  </si>
  <si>
    <t>.rl.</t>
  </si>
  <si>
    <t>.rn.</t>
  </si>
  <si>
    <t>.rr.</t>
  </si>
  <si>
    <t>.rd.</t>
  </si>
  <si>
    <t>.se.</t>
  </si>
  <si>
    <t>.sa.</t>
  </si>
  <si>
    <t>.si.</t>
  </si>
  <si>
    <t>.sl.</t>
  </si>
  <si>
    <t>.sn.</t>
  </si>
  <si>
    <t>.sm.</t>
  </si>
  <si>
    <t>.st.</t>
  </si>
  <si>
    <t>.hw.</t>
  </si>
  <si>
    <t>.sy.</t>
  </si>
  <si>
    <t>.tw.</t>
  </si>
  <si>
    <t>.ti.</t>
  </si>
  <si>
    <t>.tc.</t>
  </si>
  <si>
    <t>.ui.</t>
  </si>
  <si>
    <t>.up.</t>
  </si>
  <si>
    <t>.vd.</t>
  </si>
  <si>
    <t>.vi.</t>
  </si>
  <si>
    <t>.vo.</t>
  </si>
  <si>
    <t>.vb.</t>
  </si>
  <si>
    <t>.yr.</t>
  </si>
  <si>
    <t>/</t>
  </si>
  <si>
    <t>Title/Abstract/Keyword</t>
  </si>
  <si>
    <t>.tw,kw.</t>
  </si>
  <si>
    <t>Multi-purpose</t>
  </si>
  <si>
    <t>.mp.</t>
  </si>
  <si>
    <t>Major Topic =&gt; wird nicht unterstützt</t>
  </si>
  <si>
    <t>:ti,ab,kw</t>
  </si>
  <si>
    <t>/SU</t>
  </si>
  <si>
    <t xml:space="preserve">Title </t>
  </si>
  <si>
    <t xml:space="preserve">Author </t>
  </si>
  <si>
    <t xml:space="preserve">Tables </t>
  </si>
  <si>
    <t>Digital object identifier [DOI]</t>
  </si>
  <si>
    <t>Accession number</t>
  </si>
  <si>
    <t xml:space="preserve">Source </t>
  </si>
  <si>
    <r>
      <rPr>
        <sz val="11"/>
        <color rgb="FFFF0000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>Seasonal Allergic Rhinitis</t>
    </r>
    <r>
      <rPr>
        <sz val="11"/>
        <color rgb="FFFF0000"/>
        <rFont val="Calibri"/>
        <family val="2"/>
        <scheme val="minor"/>
      </rPr>
      <t>"</t>
    </r>
  </si>
  <si>
    <r>
      <rPr>
        <sz val="11"/>
        <color rgb="FFFF0000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>Hay Fever</t>
    </r>
    <r>
      <rPr>
        <sz val="11"/>
        <color rgb="FFFF0000"/>
        <rFont val="Calibri"/>
        <family val="2"/>
        <scheme val="minor"/>
      </rPr>
      <t>"</t>
    </r>
  </si>
  <si>
    <t>Rhinitis, Allergic, Seasonal[Mesh] OR Seasonal Allergic Rhinitis[tiab] OR Pollen Allerg*[tiab] OR Pollinos*[tiab] OR Hay Fever[tiab] OR Hayfever[tiab]</t>
  </si>
  <si>
    <t>LIVIVO</t>
  </si>
  <si>
    <t>Freie Suche</t>
  </si>
  <si>
    <t>Titel</t>
  </si>
  <si>
    <t>ISSN</t>
  </si>
  <si>
    <t>DOI</t>
  </si>
  <si>
    <t>Schlagwort</t>
  </si>
  <si>
    <t xml:space="preserve">Einschränkung des Erscheinungsjahres </t>
  </si>
  <si>
    <t>FS=</t>
  </si>
  <si>
    <t>TI=</t>
  </si>
  <si>
    <t>AU=</t>
  </si>
  <si>
    <t>IN=</t>
  </si>
  <si>
    <t>ISSN=</t>
  </si>
  <si>
    <t>ISBN=</t>
  </si>
  <si>
    <t>DOI=</t>
  </si>
  <si>
    <t>LA=</t>
  </si>
  <si>
    <t>PY=</t>
  </si>
  <si>
    <t>DT=</t>
  </si>
  <si>
    <t>MESH=</t>
  </si>
  <si>
    <t>KW=</t>
  </si>
  <si>
    <t>SO=</t>
  </si>
  <si>
    <t>DB=</t>
  </si>
  <si>
    <t>PU=</t>
  </si>
  <si>
    <t>PMID=</t>
  </si>
  <si>
    <t>ID=</t>
  </si>
  <si>
    <t>Personen</t>
  </si>
  <si>
    <t>Institutions</t>
  </si>
  <si>
    <t>Dokumentsprache</t>
  </si>
  <si>
    <t>LIVIVO-Dokumenttyp</t>
  </si>
  <si>
    <t>MEDLINE-Dokumenttyp</t>
  </si>
  <si>
    <t>Quellen</t>
  </si>
  <si>
    <t>Datenbank</t>
  </si>
  <si>
    <t>Verlags</t>
  </si>
  <si>
    <t>PubMed-ID</t>
  </si>
  <si>
    <t>Identifikator</t>
  </si>
  <si>
    <t>Subheading: Abnormalities</t>
  </si>
  <si>
    <t>/AB</t>
  </si>
  <si>
    <t>Subheading: Administration and Dosage</t>
  </si>
  <si>
    <t>/AD</t>
  </si>
  <si>
    <t>Subheading: Adverse Effects</t>
  </si>
  <si>
    <t>/AE</t>
  </si>
  <si>
    <t>Subheading: Agonists</t>
  </si>
  <si>
    <t>/AG</t>
  </si>
  <si>
    <t>Subheading: Analogs and Derivatives</t>
  </si>
  <si>
    <t>/AA</t>
  </si>
  <si>
    <t>Subheading: Analysis</t>
  </si>
  <si>
    <t>/AN</t>
  </si>
  <si>
    <t>Subheading: Anatomy and Histology</t>
  </si>
  <si>
    <t>/AH</t>
  </si>
  <si>
    <t>Subheading: Antagonists and Inhibitors</t>
  </si>
  <si>
    <t>/AI</t>
  </si>
  <si>
    <t>Subheading: Biosynthesis</t>
  </si>
  <si>
    <t>/BI</t>
  </si>
  <si>
    <t>Subheading: Blood Supply</t>
  </si>
  <si>
    <t>/BS</t>
  </si>
  <si>
    <t>Subheading: Blood</t>
  </si>
  <si>
    <t>/BL</t>
  </si>
  <si>
    <t>Subheading: Cerebrospinal Fluid</t>
  </si>
  <si>
    <t>/CF</t>
  </si>
  <si>
    <t>Subheading: Chemical Synthesis</t>
  </si>
  <si>
    <t>/CS</t>
  </si>
  <si>
    <t>Subheading: Chemically Induced</t>
  </si>
  <si>
    <t>/CI</t>
  </si>
  <si>
    <t>Subheading: Chemistry</t>
  </si>
  <si>
    <t>/CH</t>
  </si>
  <si>
    <t>Subheading: Classification</t>
  </si>
  <si>
    <t>/CL</t>
  </si>
  <si>
    <t>Subheading: Complications</t>
  </si>
  <si>
    <t>/CO</t>
  </si>
  <si>
    <t>Subheading: Congenital</t>
  </si>
  <si>
    <t>/CN</t>
  </si>
  <si>
    <t>Subheading: Cytology</t>
  </si>
  <si>
    <t>/CY</t>
  </si>
  <si>
    <t>Subheading: Deficiency</t>
  </si>
  <si>
    <t>/DF</t>
  </si>
  <si>
    <t>Subheading: Diagnosis</t>
  </si>
  <si>
    <t>/DI</t>
  </si>
  <si>
    <t>Subheading: Diet Therapy</t>
  </si>
  <si>
    <t>/DH</t>
  </si>
  <si>
    <t>Subheading: Diagnostic Imaging</t>
  </si>
  <si>
    <t>/DG</t>
  </si>
  <si>
    <t>Subheading: Drug Effects</t>
  </si>
  <si>
    <t>/DE</t>
  </si>
  <si>
    <t>Subheading: Drug Therapy</t>
  </si>
  <si>
    <t>/DT</t>
  </si>
  <si>
    <t>Subheading: Economics</t>
  </si>
  <si>
    <t>/EC</t>
  </si>
  <si>
    <t>Subheading: Education</t>
  </si>
  <si>
    <t>/ED</t>
  </si>
  <si>
    <t>Subheading: Embryology</t>
  </si>
  <si>
    <t>/EM</t>
  </si>
  <si>
    <t>Subheading: Enzymology</t>
  </si>
  <si>
    <t>/EN</t>
  </si>
  <si>
    <t>Subheading: Epidemiology</t>
  </si>
  <si>
    <t>/EP</t>
  </si>
  <si>
    <t>Subheading: Ethics</t>
  </si>
  <si>
    <t>/ES</t>
  </si>
  <si>
    <t>Subheading: Ethnology</t>
  </si>
  <si>
    <t>/EH</t>
  </si>
  <si>
    <t>Subheading: Etiology</t>
  </si>
  <si>
    <t>/ET</t>
  </si>
  <si>
    <t>Subheading: Genetics</t>
  </si>
  <si>
    <t>/GE</t>
  </si>
  <si>
    <t>Subheading: Growth and Development</t>
  </si>
  <si>
    <t>/GD</t>
  </si>
  <si>
    <t>Subheading: History</t>
  </si>
  <si>
    <t>/HI</t>
  </si>
  <si>
    <t>Subheading: Immunology</t>
  </si>
  <si>
    <t>/IM</t>
  </si>
  <si>
    <t>Subheading: Injuries</t>
  </si>
  <si>
    <t>/IN</t>
  </si>
  <si>
    <t>Subheading: Innervation</t>
  </si>
  <si>
    <t>/IR</t>
  </si>
  <si>
    <t>Subheading: Instrumentation</t>
  </si>
  <si>
    <t>/IS</t>
  </si>
  <si>
    <t>Subheading: Isolation and Purification</t>
  </si>
  <si>
    <t>/IP</t>
  </si>
  <si>
    <t>Subheading: Legislation and Jurisprudence</t>
  </si>
  <si>
    <t>/LJ</t>
  </si>
  <si>
    <t>Subheading: Metabolism</t>
  </si>
  <si>
    <t>/ME</t>
  </si>
  <si>
    <t>Subheading: Methods</t>
  </si>
  <si>
    <t>/MT</t>
  </si>
  <si>
    <t>Subheading: Microbiology</t>
  </si>
  <si>
    <t>/MI</t>
  </si>
  <si>
    <t>Subheading: Mortality</t>
  </si>
  <si>
    <t>/MO</t>
  </si>
  <si>
    <t>Subheading: Nursing</t>
  </si>
  <si>
    <t>/NU</t>
  </si>
  <si>
    <t>Subheading: Organization and Administration</t>
  </si>
  <si>
    <t>/OG</t>
  </si>
  <si>
    <t>Subheading: Parasitology</t>
  </si>
  <si>
    <t>/PS</t>
  </si>
  <si>
    <t>Subheading: Pathogenicity</t>
  </si>
  <si>
    <t>/PY</t>
  </si>
  <si>
    <t>Subheading: Pathology</t>
  </si>
  <si>
    <t>/PA</t>
  </si>
  <si>
    <t>Subheading: Pharmacokinetics</t>
  </si>
  <si>
    <t>/PK</t>
  </si>
  <si>
    <t>Subheading: Pharmacology</t>
  </si>
  <si>
    <t>/PD</t>
  </si>
  <si>
    <t>Subheading: Physiology</t>
  </si>
  <si>
    <t>/PH</t>
  </si>
  <si>
    <t>Subheading: Physiopathology</t>
  </si>
  <si>
    <t>/PP</t>
  </si>
  <si>
    <t>Subheading: Poisoning</t>
  </si>
  <si>
    <t>/PO</t>
  </si>
  <si>
    <t>Subheading: Prevention and Control</t>
  </si>
  <si>
    <t>/PC</t>
  </si>
  <si>
    <t>Subheading: Psychology</t>
  </si>
  <si>
    <t>/PX</t>
  </si>
  <si>
    <t>Subheading: Radiation Effects</t>
  </si>
  <si>
    <t>/RE</t>
  </si>
  <si>
    <t>Subheading: Radiotherapy</t>
  </si>
  <si>
    <t>/RT</t>
  </si>
  <si>
    <t>Subheading: Rehabilitation</t>
  </si>
  <si>
    <t>/RH</t>
  </si>
  <si>
    <t>Subheading: Secondary</t>
  </si>
  <si>
    <t>/SC</t>
  </si>
  <si>
    <t>Subheading: Standards</t>
  </si>
  <si>
    <t>/ST</t>
  </si>
  <si>
    <t>Subheading: Statistics and Numerical Data</t>
  </si>
  <si>
    <t>/SN</t>
  </si>
  <si>
    <t>Subheading: Supply and Distribution</t>
  </si>
  <si>
    <t>/SD</t>
  </si>
  <si>
    <t>Subheading: Surgery</t>
  </si>
  <si>
    <t>Subheading: Therapeutic Use</t>
  </si>
  <si>
    <t>/TU</t>
  </si>
  <si>
    <t>Subheading: Therapy</t>
  </si>
  <si>
    <t>/TH</t>
  </si>
  <si>
    <t>Subheading: Toxicity</t>
  </si>
  <si>
    <t>/TO</t>
  </si>
  <si>
    <t>Subheading: Transmission</t>
  </si>
  <si>
    <t>/TM</t>
  </si>
  <si>
    <t>Subheading: Transplantation</t>
  </si>
  <si>
    <t>/TR</t>
  </si>
  <si>
    <t>Subheading: Trends</t>
  </si>
  <si>
    <t>/TD</t>
  </si>
  <si>
    <t>Subheading: Ultrastructure</t>
  </si>
  <si>
    <t>/UL</t>
  </si>
  <si>
    <t>Subheading: Urine</t>
  </si>
  <si>
    <t>/UR</t>
  </si>
  <si>
    <t>Subheading: Veterinary</t>
  </si>
  <si>
    <t>/VE</t>
  </si>
  <si>
    <t>Subheading: Virology</t>
  </si>
  <si>
    <t>/VI</t>
  </si>
  <si>
    <t>(MESH=(Histamine Antagonists) OR  KW=(Histamine Antagonist*) OR  KW=(Antihistamin*)) AND (MESH=(Rhinitis, Allergic, Seasonal) OR  KW=(Seasonal Allergic Rhinitis) OR  KW=(Seasonal Allergic Rhinitides) OR  KW=(Pollen Allerg*) OR  KW=(Pollinos*) OR  KW=("Hay Fever") OR  KW=(Hayfever))</t>
  </si>
  <si>
    <t>Refhunter: Suchmodalitäten von Datenbanken</t>
  </si>
  <si>
    <t>Außerdem:</t>
  </si>
  <si>
    <t>Web of Science</t>
  </si>
  <si>
    <t xml:space="preserve">Topic </t>
  </si>
  <si>
    <t>TS=</t>
  </si>
  <si>
    <t>AB=</t>
  </si>
  <si>
    <t>GP=</t>
  </si>
  <si>
    <t>SU=</t>
  </si>
  <si>
    <t>WC=</t>
  </si>
  <si>
    <t>IS=</t>
  </si>
  <si>
    <t>UT=</t>
  </si>
  <si>
    <t>ALL=</t>
  </si>
  <si>
    <t>keine MeSH im WoS</t>
  </si>
  <si>
    <t>Document Type</t>
  </si>
  <si>
    <t>Accession Number</t>
  </si>
  <si>
    <t>Cited References</t>
  </si>
  <si>
    <t>Page Count</t>
  </si>
  <si>
    <t>Publication Name</t>
  </si>
  <si>
    <t>PubMed ID</t>
  </si>
  <si>
    <t>All Text</t>
  </si>
  <si>
    <t>Author Affiliation</t>
  </si>
  <si>
    <t>Subjects</t>
  </si>
  <si>
    <t>Subjects [exact]</t>
  </si>
  <si>
    <t>Word in Major Subject Heading</t>
  </si>
  <si>
    <t>Age Group</t>
  </si>
  <si>
    <t>Classification</t>
  </si>
  <si>
    <t>Conference Information</t>
  </si>
  <si>
    <t>Grant/Sponsorship</t>
  </si>
  <si>
    <t>Location</t>
  </si>
  <si>
    <t>Methodology</t>
  </si>
  <si>
    <t>Notes</t>
  </si>
  <si>
    <t>Population</t>
  </si>
  <si>
    <t>Release Date</t>
  </si>
  <si>
    <t>Reviewed Item</t>
  </si>
  <si>
    <t>Supplemental Data</t>
  </si>
  <si>
    <t>Tests &amp; Measures</t>
  </si>
  <si>
    <t>TX</t>
  </si>
  <si>
    <t>TI</t>
  </si>
  <si>
    <t>AU</t>
  </si>
  <si>
    <t>AF</t>
  </si>
  <si>
    <t>SU</t>
  </si>
  <si>
    <t>DE</t>
  </si>
  <si>
    <t>MJ</t>
  </si>
  <si>
    <t>MA</t>
  </si>
  <si>
    <t>AB</t>
  </si>
  <si>
    <t>AN</t>
  </si>
  <si>
    <t>AG</t>
  </si>
  <si>
    <t>CC</t>
  </si>
  <si>
    <t>CF</t>
  </si>
  <si>
    <t>DT</t>
  </si>
  <si>
    <t>PZ</t>
  </si>
  <si>
    <t>DI</t>
  </si>
  <si>
    <t>GR</t>
  </si>
  <si>
    <t>IB</t>
  </si>
  <si>
    <t>IS</t>
  </si>
  <si>
    <t>IP</t>
  </si>
  <si>
    <t>KW</t>
  </si>
  <si>
    <t>PL</t>
  </si>
  <si>
    <t>MR</t>
  </si>
  <si>
    <t>NT</t>
  </si>
  <si>
    <t>PO</t>
  </si>
  <si>
    <t>RD</t>
  </si>
  <si>
    <t>SO</t>
  </si>
  <si>
    <t>PT</t>
  </si>
  <si>
    <t>PB</t>
  </si>
  <si>
    <t>PM</t>
  </si>
  <si>
    <t>RW</t>
  </si>
  <si>
    <t>SL</t>
  </si>
  <si>
    <t>TM</t>
  </si>
  <si>
    <t>VI</t>
  </si>
  <si>
    <t>PY</t>
  </si>
  <si>
    <t>Conference Note</t>
  </si>
  <si>
    <t>E-Mail Address</t>
  </si>
  <si>
    <t>Abstract Language</t>
  </si>
  <si>
    <t>Administration Prerequisites</t>
  </si>
  <si>
    <t>Application Ages</t>
  </si>
  <si>
    <t>Application Time</t>
  </si>
  <si>
    <t>Applications</t>
  </si>
  <si>
    <t>Author ID</t>
  </si>
  <si>
    <t>Author Name Word</t>
  </si>
  <si>
    <t>Cited Reference Author</t>
  </si>
  <si>
    <t>Cited Reference Author Word</t>
  </si>
  <si>
    <t>Cited Reference Title</t>
  </si>
  <si>
    <t>Classification Codes</t>
  </si>
  <si>
    <t>Classification Word</t>
  </si>
  <si>
    <t>Copyright</t>
  </si>
  <si>
    <t>Corporate/Institutional Author</t>
  </si>
  <si>
    <t>Correspondence Address</t>
  </si>
  <si>
    <t>Country</t>
  </si>
  <si>
    <t>Data Set Access</t>
  </si>
  <si>
    <t>Dissertation Details</t>
  </si>
  <si>
    <t>Doctoral Supervisor</t>
  </si>
  <si>
    <t>Document Location</t>
  </si>
  <si>
    <t>Domain</t>
  </si>
  <si>
    <t>English Abstract</t>
  </si>
  <si>
    <t>Evaluation</t>
  </si>
  <si>
    <t>Evidence Phase</t>
  </si>
  <si>
    <t>Format Covered</t>
  </si>
  <si>
    <t>Free Descriptors</t>
  </si>
  <si>
    <t>Free Descriptors Word</t>
  </si>
  <si>
    <t>German Abstract</t>
  </si>
  <si>
    <t>German Classification Codes</t>
  </si>
  <si>
    <t>German Free Descriptors</t>
  </si>
  <si>
    <t>German Subject Headings</t>
  </si>
  <si>
    <t>German Test Classification Codes</t>
  </si>
  <si>
    <t>Heading Word</t>
  </si>
  <si>
    <t>ISSN Electronic</t>
  </si>
  <si>
    <t>Instructions</t>
  </si>
  <si>
    <t>Intended Audience</t>
  </si>
  <si>
    <t>Interpretation Help</t>
  </si>
  <si>
    <t>Interpretation Mode</t>
  </si>
  <si>
    <t>Interpretation Time</t>
  </si>
  <si>
    <t>Item Examples</t>
  </si>
  <si>
    <t>Journal Publisher</t>
  </si>
  <si>
    <t>Journal URL</t>
  </si>
  <si>
    <t>Key Concepts</t>
  </si>
  <si>
    <t>Key Phrase</t>
  </si>
  <si>
    <t>Norms</t>
  </si>
  <si>
    <t>Number of Cited References</t>
  </si>
  <si>
    <t>Number of Edition</t>
  </si>
  <si>
    <t>Objectivity</t>
  </si>
  <si>
    <t>Parent Book Author</t>
  </si>
  <si>
    <t>Parent Book Author ID</t>
  </si>
  <si>
    <t>Parent Book Institutional Author</t>
  </si>
  <si>
    <t>Parent Book Title</t>
  </si>
  <si>
    <t>Population Location</t>
  </si>
  <si>
    <t>Preregistration Details</t>
  </si>
  <si>
    <t>Publication History</t>
  </si>
  <si>
    <t>Publisher Information</t>
  </si>
  <si>
    <t>Publisher Location</t>
  </si>
  <si>
    <t>Reliability</t>
  </si>
  <si>
    <t>Replication Details</t>
  </si>
  <si>
    <t>Reprint Year</t>
  </si>
  <si>
    <t>Series Title</t>
  </si>
  <si>
    <t>Source</t>
  </si>
  <si>
    <t>Subject</t>
  </si>
  <si>
    <t>Subject Headings</t>
  </si>
  <si>
    <t>Supplemental Material</t>
  </si>
  <si>
    <t>Test Availability</t>
  </si>
  <si>
    <t>Test Classification Codes</t>
  </si>
  <si>
    <t>Test Procedure</t>
  </si>
  <si>
    <t>Test Reviews</t>
  </si>
  <si>
    <t>Tests and Measures</t>
  </si>
  <si>
    <t>Theoretical Background</t>
  </si>
  <si>
    <t>Translation</t>
  </si>
  <si>
    <t>Type of Book</t>
  </si>
  <si>
    <t>URL</t>
  </si>
  <si>
    <t>University Location</t>
  </si>
  <si>
    <t>Update Code</t>
  </si>
  <si>
    <t>Validity</t>
  </si>
  <si>
    <t>.an.</t>
  </si>
  <si>
    <t>.am.</t>
  </si>
  <si>
    <t>.ag.</t>
  </si>
  <si>
    <t>.aa.</t>
  </si>
  <si>
    <t>.ae.</t>
  </si>
  <si>
    <t>.ap.</t>
  </si>
  <si>
    <t>.cu.</t>
  </si>
  <si>
    <t>.ct.</t>
  </si>
  <si>
    <t>.cv.</t>
  </si>
  <si>
    <t>.rf.</t>
  </si>
  <si>
    <t>.cc.</t>
  </si>
  <si>
    <t>.cw.</t>
  </si>
  <si>
    <t>.cf.</t>
  </si>
  <si>
    <t>.ca.</t>
  </si>
  <si>
    <t>.ad.</t>
  </si>
  <si>
    <t>.cy.</t>
  </si>
  <si>
    <t>.dc.</t>
  </si>
  <si>
    <t>.dn.</t>
  </si>
  <si>
    <t>.ds.</t>
  </si>
  <si>
    <t>.dl.</t>
  </si>
  <si>
    <t>.dm.</t>
  </si>
  <si>
    <t>.ma.</t>
  </si>
  <si>
    <t>.ea.</t>
  </si>
  <si>
    <t>.ev.</t>
  </si>
  <si>
    <t>.fo.</t>
  </si>
  <si>
    <t>.fd.</t>
  </si>
  <si>
    <t>.fw.</t>
  </si>
  <si>
    <t>.ga.</t>
  </si>
  <si>
    <t>.fg.</t>
  </si>
  <si>
    <t>.sg.</t>
  </si>
  <si>
    <t>.tg.</t>
  </si>
  <si>
    <t>.it.</t>
  </si>
  <si>
    <t>.ih.</t>
  </si>
  <si>
    <t>.im.</t>
  </si>
  <si>
    <t>.ie.</t>
  </si>
  <si>
    <t>.pj.</t>
  </si>
  <si>
    <t>.ju.</t>
  </si>
  <si>
    <t>.jx.</t>
  </si>
  <si>
    <t>.kp.</t>
  </si>
  <si>
    <t>.md.</t>
  </si>
  <si>
    <t>.nr.</t>
  </si>
  <si>
    <t>.ne.</t>
  </si>
  <si>
    <t>.ob.</t>
  </si>
  <si>
    <t>.pe.</t>
  </si>
  <si>
    <t>.pd.</t>
  </si>
  <si>
    <t>.pi.</t>
  </si>
  <si>
    <t>.lo.</t>
  </si>
  <si>
    <t>.rg.</t>
  </si>
  <si>
    <t>.pu.</t>
  </si>
  <si>
    <t>.so.</t>
  </si>
  <si>
    <t>.su.</t>
  </si>
  <si>
    <t>.sv.</t>
  </si>
  <si>
    <t>.ta.</t>
  </si>
  <si>
    <t>.pc.</t>
  </si>
  <si>
    <t>.rv.</t>
  </si>
  <si>
    <t>.tm.</t>
  </si>
  <si>
    <t>.tb.</t>
  </si>
  <si>
    <t>.ts.</t>
  </si>
  <si>
    <t>.by.</t>
  </si>
  <si>
    <t>.ur.</t>
  </si>
  <si>
    <t>.uo.</t>
  </si>
  <si>
    <t>.vl.</t>
  </si>
  <si>
    <t>Title/Abstract/Key Word</t>
  </si>
  <si>
    <t>Antihistaminic Drugs</t>
  </si>
  <si>
    <t>PSYNDEX Term</t>
  </si>
  <si>
    <t>PSYNDEX Term (Fokus)</t>
  </si>
  <si>
    <t>PSYNDEX (Ovid)</t>
  </si>
  <si>
    <t>MEDLINE (Ovid)</t>
  </si>
  <si>
    <t>Book Type (nur in PsycInfo)</t>
  </si>
  <si>
    <t>Dissertation Number (nur in PsycInfo)</t>
  </si>
  <si>
    <t>Intended Audience (nur in PsycInfo)</t>
  </si>
  <si>
    <t>Language (nur in PsycInfo)</t>
  </si>
  <si>
    <t>Reviewed Author (nur in PsycInfo)</t>
  </si>
  <si>
    <t>Series Title (nur in PsycInfo)</t>
  </si>
  <si>
    <t>Table of Contents (nur in PsycInfo)</t>
  </si>
  <si>
    <t>BK</t>
  </si>
  <si>
    <t>DN</t>
  </si>
  <si>
    <t>AI</t>
  </si>
  <si>
    <t>LA</t>
  </si>
  <si>
    <t>RA</t>
  </si>
  <si>
    <t>SE</t>
  </si>
  <si>
    <t>TC</t>
  </si>
  <si>
    <t>PsycArticles/PsycArticles (EBSCO)</t>
  </si>
  <si>
    <t>PsycArticles/PsycInfo (EBSCO)</t>
  </si>
  <si>
    <t>/lnk</t>
  </si>
  <si>
    <r>
      <t xml:space="preserve">(Pollen </t>
    </r>
    <r>
      <rPr>
        <sz val="11"/>
        <color rgb="FFFF0000"/>
        <rFont val="Calibri"/>
        <family val="2"/>
        <scheme val="minor"/>
      </rPr>
      <t>NEXT</t>
    </r>
    <r>
      <rPr>
        <sz val="11"/>
        <color theme="1"/>
        <rFont val="Calibri"/>
        <family val="2"/>
        <scheme val="minor"/>
      </rPr>
      <t xml:space="preserve"> Allerg*):ti,ab,kw</t>
    </r>
  </si>
  <si>
    <t>[keine automatische Erstellung des Terms]</t>
  </si>
  <si>
    <t>Hinweis zu Trunkierung/Phrasensuche</t>
  </si>
  <si>
    <t>PubPharm</t>
  </si>
  <si>
    <t>Person</t>
  </si>
  <si>
    <t>Zeitschriftentitel</t>
  </si>
  <si>
    <t>Verlag</t>
  </si>
  <si>
    <t>Thema</t>
  </si>
  <si>
    <t>Inhaltsangabe</t>
  </si>
  <si>
    <t>Volltext (experimentell)</t>
  </si>
  <si>
    <t>ISBN/ISSN</t>
  </si>
  <si>
    <t>Erscheinungsjahr(e)</t>
  </si>
  <si>
    <t>Index</t>
  </si>
  <si>
    <t>"Seasonal Allergic Rhinitis"</t>
  </si>
  <si>
    <t>"Pollen Allergy"</t>
  </si>
  <si>
    <t>"Hay Fever"</t>
  </si>
  <si>
    <t xml:space="preserve">(ALL </t>
  </si>
  <si>
    <t xml:space="preserve">(TIT </t>
  </si>
  <si>
    <t xml:space="preserve">(THM </t>
  </si>
  <si>
    <t xml:space="preserve">(JTI </t>
  </si>
  <si>
    <t xml:space="preserve">(PER </t>
  </si>
  <si>
    <t xml:space="preserve">(PUB </t>
  </si>
  <si>
    <t xml:space="preserve">(TXT </t>
  </si>
  <si>
    <t xml:space="preserve">(TOC </t>
  </si>
  <si>
    <t xml:space="preserve">(ISN </t>
  </si>
  <si>
    <t xml:space="preserve">(ERJ </t>
  </si>
  <si>
    <t xml:space="preserve">(IND </t>
  </si>
  <si>
    <t>"Histamine Antagonist"</t>
  </si>
  <si>
    <t>Title &amp; Abstract</t>
  </si>
  <si>
    <t>XB</t>
  </si>
  <si>
    <t>Antihistamines</t>
  </si>
  <si>
    <t>https://www.pubpharm.de/de</t>
  </si>
  <si>
    <t xml:space="preserve">https://ovidsp.ovid.com/ovidweb.cgi?T=JS&amp;NEWS=n&amp;CSC=Y&amp;PAGE=main&amp;D=mesz,prem,prmz,pomm </t>
  </si>
  <si>
    <t>.ti,ab,kx.</t>
  </si>
  <si>
    <t>PSYNDEX Term (nicht erweitert)</t>
  </si>
  <si>
    <t xml:space="preserve">http://ovidsp.ovid.com/ovidweb.cgi?T=JS&amp;NEWS=n&amp;CSC=Y&amp;PAGE=main&amp;D=pskz </t>
  </si>
  <si>
    <t>PsyArticles</t>
  </si>
  <si>
    <t>PsycInfo</t>
  </si>
  <si>
    <t>https://www.livivo.de/app?LANGUAGE=de</t>
  </si>
  <si>
    <t>https://www.webofscience.com/wos/woscc/advanced-search</t>
  </si>
  <si>
    <t xml:space="preserve">https://www.embase.com/ </t>
  </si>
  <si>
    <t xml:space="preserve">https://www.cochranelibrary.com </t>
  </si>
  <si>
    <t>https://pubmed.ncbi.nlm.nih.gov/?otool=ideunmarlib</t>
  </si>
  <si>
    <t>"Seasonal Allergic Rhinitides"</t>
  </si>
  <si>
    <t>(ALL "Seasonal Allergic Rhinitis" OR "Pollen Allergy" OR Pollinos* OR "Hay Fever" OR Hayfever) AND (ALL "Histamine Antagonist" OR Antihistamin*)</t>
  </si>
  <si>
    <t xml:space="preserve"> =&gt; Kombinierte Suche muss entsprechend umgebaut werden, damit Klammern nur auf einer Ebene sind</t>
  </si>
  <si>
    <t>ClinicalTrials.gov</t>
  </si>
  <si>
    <t>https://www.clinicaltrials.gov/expert-search</t>
  </si>
  <si>
    <t>( Seasonal Allergic Rhinitis OR Seasonal Allergic Rhinitides OR Pollen Allergy OR Pollinosis OR Hay Fever OR Hayfever ) AND ( Histamine Antagonists OR Histamine Antagonist OR Antihistamine OR Antihistamines )</t>
  </si>
  <si>
    <t>Trunkierung nicht möglich</t>
  </si>
  <si>
    <t>Weitere Hinweise</t>
  </si>
  <si>
    <t>Mögliche Filter:</t>
  </si>
  <si>
    <t>Ohne reine Tierstudien</t>
  </si>
  <si>
    <t>(English or German).lg.</t>
  </si>
  <si>
    <t>NOT (exp animals/ not exp humans/)</t>
  </si>
  <si>
    <t>Spracheinschränkung</t>
  </si>
  <si>
    <t>(English OR German):la</t>
  </si>
  <si>
    <t>NOT (animals/exp NOT humans/exp)</t>
  </si>
  <si>
    <t>LA=(German OR English)</t>
  </si>
  <si>
    <t>Ovid MEDLINE(R) and Epub Ahead of Print, In-Process, In-Data-Review &amp; Other Non-Indexed Citations, Daily and Versions &lt;1946 to September 03, 2025&gt;</t>
  </si>
  <si>
    <t>#</t>
  </si>
  <si>
    <t>Query</t>
  </si>
  <si>
    <t>Results</t>
  </si>
  <si>
    <t>Embase.com (Elsevier) (1974 to September 04, 2025)</t>
  </si>
  <si>
    <t>#1</t>
  </si>
  <si>
    <t>Web of Science Core Collection (WOS.SCI: 1900 to 2025; WOS.AHCI: 1975 to 2025; WOS.ESCI: 2020 to 2025; WOS.SSCI: 1956 to 2025) (to September 04, 2025)</t>
  </si>
  <si>
    <t>(English[la] OR German[la])</t>
  </si>
  <si>
    <t>NOT (animals[Mesh] NOT humans[Mesh])</t>
  </si>
  <si>
    <t>NOT ([mh animals] NOT [mh humans])</t>
  </si>
  <si>
    <t>Publikationsdatum</t>
  </si>
  <si>
    <t>2015:2025[dp]</t>
  </si>
  <si>
    <t>DOP=2015-01-01/2025-12-31</t>
  </si>
  <si>
    <t xml:space="preserve">Author Identifiers </t>
  </si>
  <si>
    <t xml:space="preserve">Author Keywords </t>
  </si>
  <si>
    <t xml:space="preserve">Editor </t>
  </si>
  <si>
    <t xml:space="preserve">Keyword Plus ® </t>
  </si>
  <si>
    <t xml:space="preserve">DOI </t>
  </si>
  <si>
    <t xml:space="preserve">Conference </t>
  </si>
  <si>
    <t xml:space="preserve">Address </t>
  </si>
  <si>
    <t xml:space="preserve">Organization </t>
  </si>
  <si>
    <t xml:space="preserve">Suborganization </t>
  </si>
  <si>
    <t xml:space="preserve">Street Address </t>
  </si>
  <si>
    <t xml:space="preserve">City </t>
  </si>
  <si>
    <t xml:space="preserve">Province/State </t>
  </si>
  <si>
    <t xml:space="preserve">Country/Region </t>
  </si>
  <si>
    <t xml:space="preserve">Zip/Postal Code </t>
  </si>
  <si>
    <t xml:space="preserve">Funding Agency </t>
  </si>
  <si>
    <t xml:space="preserve">Grant Number </t>
  </si>
  <si>
    <t xml:space="preserve">Funding Details </t>
  </si>
  <si>
    <t xml:space="preserve">Funding Text </t>
  </si>
  <si>
    <t xml:space="preserve">PubMed ID </t>
  </si>
  <si>
    <t xml:space="preserve">Publication Date </t>
  </si>
  <si>
    <t xml:space="preserve">Index Date </t>
  </si>
  <si>
    <t xml:space="preserve">Publisher </t>
  </si>
  <si>
    <t xml:space="preserve">Final publication year </t>
  </si>
  <si>
    <t xml:space="preserve">Early Access Year </t>
  </si>
  <si>
    <t xml:space="preserve">Sustainable Development Goals </t>
  </si>
  <si>
    <t xml:space="preserve">Macro Level Citation Topic </t>
  </si>
  <si>
    <t xml:space="preserve">Meso Level Citation Topic </t>
  </si>
  <si>
    <t>Micro Level Citation Topic</t>
  </si>
  <si>
    <t>AI=</t>
  </si>
  <si>
    <t>AK=</t>
  </si>
  <si>
    <t>ED=</t>
  </si>
  <si>
    <t>KP=</t>
  </si>
  <si>
    <t>DO=</t>
  </si>
  <si>
    <t>CF=</t>
  </si>
  <si>
    <t>AD=</t>
  </si>
  <si>
    <t>OG=</t>
  </si>
  <si>
    <t>OO=</t>
  </si>
  <si>
    <t>SG=</t>
  </si>
  <si>
    <t>SA=</t>
  </si>
  <si>
    <t>CI=</t>
  </si>
  <si>
    <t>PS=</t>
  </si>
  <si>
    <t>CU=</t>
  </si>
  <si>
    <t>ZP=</t>
  </si>
  <si>
    <t>FO=</t>
  </si>
  <si>
    <t>FG=</t>
  </si>
  <si>
    <t>FD=</t>
  </si>
  <si>
    <t>FT=</t>
  </si>
  <si>
    <t>DOP=</t>
  </si>
  <si>
    <t>LD=</t>
  </si>
  <si>
    <t>PUBL=</t>
  </si>
  <si>
    <t>FPY=</t>
  </si>
  <si>
    <t>EAY=</t>
  </si>
  <si>
    <t>SDG=</t>
  </si>
  <si>
    <t>TMAC=</t>
  </si>
  <si>
    <t>TMSO=</t>
  </si>
  <si>
    <t>TMIC=</t>
  </si>
  <si>
    <t xml:space="preserve">Accession Number </t>
  </si>
  <si>
    <t xml:space="preserve">Affiliation or ROR ID </t>
  </si>
  <si>
    <t xml:space="preserve">All Fields </t>
  </si>
  <si>
    <t xml:space="preserve">Group Author </t>
  </si>
  <si>
    <t xml:space="preserve">ISSN/ISBN </t>
  </si>
  <si>
    <t xml:space="preserve">Publication Titles </t>
  </si>
  <si>
    <t xml:space="preserve">Research Area </t>
  </si>
  <si>
    <t xml:space="preserve">Web of Science Categories </t>
  </si>
  <si>
    <t xml:space="preserve">Year Published </t>
  </si>
  <si>
    <t>alte Field Tags abgleichen</t>
  </si>
  <si>
    <t>kein exakter Ausschluss möglich, da es keine normierte Schlagworte gibt</t>
  </si>
  <si>
    <t>via limits suchen</t>
  </si>
  <si>
    <t>Keine Case Reports</t>
  </si>
  <si>
    <t>NOT Case Reports[pt]</t>
  </si>
  <si>
    <t>Nur RCTs</t>
  </si>
  <si>
    <t>nicht indexiert</t>
  </si>
  <si>
    <t>English:la</t>
  </si>
  <si>
    <t>German:la</t>
  </si>
  <si>
    <t>Achtung: Jede Sprache einzeln suchen und anschließend mit OR kombinieren - keine Verschachtelung</t>
  </si>
  <si>
    <t>Abstandsoperator</t>
  </si>
  <si>
    <t>NEAR/n</t>
  </si>
  <si>
    <t>n = max. Wortzahl dazwischen</t>
  </si>
  <si>
    <t>Google Scholar</t>
  </si>
  <si>
    <t>Suchterm</t>
  </si>
  <si>
    <t>AND = Leerzeichen</t>
  </si>
  <si>
    <t>OR =|</t>
  </si>
  <si>
    <t>"Seasonal Allergic Rhinitis"|"Pollen Allergy"|Pollinosis|"Hay Fever"|Hayfever "Histamine Antagonists"|Antihistamines</t>
  </si>
  <si>
    <t>("Seasonal Allergic Rhinitis"|"Pollen Allergy"|Pollinosis|"Hay Fever"|Hayfever) ("Histamine Antagonists"|Antihistamines)</t>
  </si>
  <si>
    <t>Empfehlung:</t>
  </si>
  <si>
    <t>Die erste 50-100 Treffer scannen</t>
  </si>
  <si>
    <t>https://harzing.com/resources/publish-or-perish</t>
  </si>
  <si>
    <t>Freies Programm für einen Komplettdownload der Artikel:</t>
  </si>
  <si>
    <t>evtl. für die Übersichtlichkeit kann man Klammern verwenden:</t>
  </si>
  <si>
    <t>PubMed (MEDLINE including MEDLINE In-Process) (1948 to September 03, 2025)</t>
  </si>
  <si>
    <t>Cochrane Central Register of Cochrane Reviews and Controlled Trials (CENTRAL) (1992 to September 03, 2025)</t>
  </si>
  <si>
    <t>ClinicalTrials.gov (to September 03, 2025)</t>
  </si>
  <si>
    <t>Google Scholar (to September 03, 2025)</t>
  </si>
  <si>
    <t>"xx yy"[tiab:~n]</t>
  </si>
  <si>
    <t>n = max. Wortzahl dazwischen; Reihenfolge egal</t>
  </si>
  <si>
    <r>
      <t xml:space="preserve">n = max. </t>
    </r>
    <r>
      <rPr>
        <sz val="11"/>
        <color rgb="FFFF0000"/>
        <rFont val="Calibri"/>
        <family val="2"/>
        <scheme val="minor"/>
      </rPr>
      <t>n-1</t>
    </r>
    <r>
      <rPr>
        <sz val="11"/>
        <color theme="1"/>
        <rFont val="Calibri"/>
        <family val="2"/>
        <scheme val="minor"/>
      </rPr>
      <t xml:space="preserve"> Worte dazwischen; Reihenfolge egal</t>
    </r>
  </si>
  <si>
    <t>limit [Suchnummer] to yr="2000 -Current"</t>
  </si>
  <si>
    <t>case reports.pt.</t>
  </si>
  <si>
    <t>Publikationsjahr</t>
  </si>
  <si>
    <t>[2015-2025]/py</t>
  </si>
  <si>
    <t>NEXT/n</t>
  </si>
  <si>
    <r>
      <t xml:space="preserve">n = max. </t>
    </r>
    <r>
      <rPr>
        <sz val="11"/>
        <color rgb="FFFF0000"/>
        <rFont val="Calibri"/>
        <family val="2"/>
        <scheme val="minor"/>
      </rPr>
      <t>n-1</t>
    </r>
    <r>
      <rPr>
        <sz val="11"/>
        <color theme="1"/>
        <rFont val="Calibri"/>
        <family val="2"/>
        <scheme val="minor"/>
      </rPr>
      <t xml:space="preserve"> Worte dazwischen; Reihenfolge relevant</t>
    </r>
  </si>
  <si>
    <t xml:space="preserve"> '2025-12-31':pd</t>
  </si>
  <si>
    <t xml:space="preserve">randomized controlled trial [pt] OR controlled clinical trial [pt] OR randomized [tiab] OR placebo [tiab] OR drug therapy [sh] OR randomly [tiab] OR trial [tiab] OR groups [tiab] </t>
  </si>
  <si>
    <t>exp randomized controlled trial/ OR controlled clinical trial.pt. OR randomized.ab. OR placebo.ab. OR drug therapy.fs. OR randomly.ab. OR trial.ab. OR groups.ab.</t>
  </si>
  <si>
    <t>https://www.cochrane.org/authors/handbooks-and-manuals/handbook/current/chapter-04#section-4-4-7</t>
  </si>
  <si>
    <t>nicht nötig</t>
  </si>
  <si>
    <t>TS=(randomised OR randomized OR randomisation OR randomization OR placebo* OR (random* AND (allocat* OR assign*) ) OR (blind* AND (single OR double OR treble OR triple) ))</t>
  </si>
  <si>
    <t xml:space="preserve">Tjosvold, L. Randomized Controlled Trials / Controlled Clinical Trials: A Cut and Paste Search Strategy adapted from the Cochrane ENT Group for Web of Science. Adapted from “RCT Filters used by Cochrane ENT. Oxford (UK): Cochrane ENT Group; 2018.” Geoffrey &amp; Robyn Sperber Health Sciences Library, University of Alberta. Rev. February 2, 2024. </t>
  </si>
  <si>
    <t>https://docs.google.com/document/d/1k48pfIE_JMN9GUnPj4xlkiflxyaxhNEMbqWTHsfUps4/edit#heading=h.hc551ri3hbee</t>
  </si>
  <si>
    <t>randomized controlled trial'/exp OR 'controlled clinical trial'/de OR random*:ti,ab,tt OR 'randomization'/de OR placebo:ti,ab,tt OR 'drug therapy':lnk OR trial*:ti,ab,tt OR groups*:ti,ab,tt</t>
  </si>
  <si>
    <t>Lefebvre C, Glanville J, Briscoe S, Featherstone R, Littlewood A, Metzendorf M-I, Noel-Storr A, Paynter R, Rader T, Thomas J, Wieland LS. Chapter 4: Searching for and selecting studies [last updated September 2024]. In: Higgins JPT, Thomas J, Chandler J, Cumpston M, Li T, Page MJ, Welch VA (editors). Cochrane Handbook for Systematic Reviews of Interventions version 6.5. Cochrane, 2024. Available from www.training.cochrane.org/handbook.</t>
  </si>
  <si>
    <t>medline[sb]</t>
  </si>
  <si>
    <t>medline.st.</t>
  </si>
  <si>
    <r>
      <t xml:space="preserve">n = max. </t>
    </r>
    <r>
      <rPr>
        <sz val="11"/>
        <color rgb="FFFF0000"/>
        <rFont val="Calibri"/>
        <family val="2"/>
        <scheme val="minor"/>
      </rPr>
      <t>n-1</t>
    </r>
    <r>
      <rPr>
        <sz val="11"/>
        <color theme="1"/>
        <rFont val="Calibri"/>
        <family val="2"/>
        <scheme val="minor"/>
      </rPr>
      <t xml:space="preserve"> Worte dazwischen; Reihenfolge egal; immer in Klammer setzen</t>
    </r>
  </si>
  <si>
    <t>adjn</t>
  </si>
  <si>
    <t>LA (English OR German)</t>
  </si>
  <si>
    <t>DT (2015 - 2025)</t>
  </si>
  <si>
    <t>abgeändert nach Lefebvre C, Glanville J, Briscoe S, Featherstone R, Littlewood A, Metzendorf M-I, Noel-Storr A, Paynter R, Rader T, Thomas J, Wieland LS. Chapter 4: Searching for and selecting studies [last updated September 2024]. In: Higgins JPT, Thomas J, Chandler J, Cumpston M, Li T, Page MJ, Welch VA (editors). Cochrane Handbook for Systematic Reviews of Interventions version 6.5. Cochrane, 2024. Available from www.training.cochrane.org/handbook.</t>
  </si>
  <si>
    <t>Nur mit MeSH verschlagwortet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</si>
</sst>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sz val="11"/>
      <color rgb="FFA1D61E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8AD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D225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2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3" fontId="1" fillId="3" borderId="0" xfId="0" applyNumberFormat="1" applyFont="1" applyFill="1"/>
    <xf numFmtId="3" fontId="0" fillId="2" borderId="0" xfId="0" applyNumberFormat="1" applyFill="1"/>
    <xf numFmtId="3" fontId="0" fillId="3" borderId="0" xfId="0" applyNumberFormat="1" applyFill="1"/>
    <xf numFmtId="14" fontId="0" fillId="0" borderId="0" xfId="0" applyNumberFormat="1"/>
    <xf numFmtId="0" fontId="2" fillId="0" borderId="0" xfId="1"/>
    <xf numFmtId="0" fontId="1" fillId="3" borderId="0" xfId="0" applyFont="1" applyFill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8" fillId="3" borderId="0" xfId="0" applyFont="1" applyFill="1"/>
    <xf numFmtId="0" fontId="3" fillId="4" borderId="0" xfId="0" applyFont="1" applyFill="1"/>
    <xf numFmtId="0" fontId="0" fillId="5" borderId="0" xfId="0" applyFill="1"/>
    <xf numFmtId="0" fontId="6" fillId="7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3" borderId="0" xfId="0" applyFont="1" applyFill="1" applyAlignment="1">
      <alignment horizontal="left"/>
    </xf>
    <xf numFmtId="0" fontId="11" fillId="8" borderId="0" xfId="0" applyFont="1" applyFill="1"/>
    <xf numFmtId="0" fontId="0" fillId="0" borderId="0" xfId="0" applyAlignment="1">
      <alignment vertical="center"/>
    </xf>
    <xf numFmtId="0" fontId="3" fillId="9" borderId="0" xfId="0" applyFont="1" applyFill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0" fillId="0" borderId="8" xfId="0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10" borderId="0" xfId="0" applyFill="1"/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1" borderId="0" xfId="0" applyFill="1"/>
    <xf numFmtId="0" fontId="2" fillId="0" borderId="0" xfId="1" applyFill="1"/>
    <xf numFmtId="0" fontId="14" fillId="0" borderId="0" xfId="0" applyFont="1"/>
    <xf numFmtId="0" fontId="15" fillId="12" borderId="0" xfId="0" applyFont="1" applyFill="1"/>
    <xf numFmtId="0" fontId="16" fillId="13" borderId="0" xfId="0" applyFont="1" applyFill="1"/>
    <xf numFmtId="0" fontId="0" fillId="0" borderId="0" xfId="0" applyAlignment="1">
      <alignment horizontal="right"/>
    </xf>
    <xf numFmtId="0" fontId="2" fillId="0" borderId="0" xfId="1" applyFill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justify" vertical="top"/>
    </xf>
    <xf numFmtId="0" fontId="3" fillId="6" borderId="0" xfId="0" applyFont="1" applyFill="1"/>
    <xf numFmtId="0" fontId="3" fillId="14" borderId="0" xfId="0" applyFont="1" applyFill="1"/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164" fontId="0" fillId="0" borderId="9" xfId="3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11" borderId="3" xfId="0" applyFill="1" applyBorder="1"/>
    <xf numFmtId="0" fontId="3" fillId="15" borderId="0" xfId="0" applyFont="1" applyFill="1"/>
    <xf numFmtId="0" fontId="6" fillId="0" borderId="0" xfId="0" applyFont="1"/>
    <xf numFmtId="0" fontId="0" fillId="0" borderId="0" xfId="0" quotePrefix="1"/>
    <xf numFmtId="0" fontId="0" fillId="0" borderId="0" xfId="0"/>
    <xf numFmtId="0" fontId="0" fillId="0" borderId="0" xfId="0"/>
  </cellXfs>
  <cellStyles count="4">
    <cellStyle name="Komma" xfId="3" builtinId="3"/>
    <cellStyle name="Link" xfId="1" builtinId="8"/>
    <cellStyle name="Standard" xfId="0" builtinId="0"/>
    <cellStyle name="Standard 2" xfId="2" xr:uid="{00000000-0005-0000-0000-000031000000}"/>
  </cellStyles>
  <dxfs count="0"/>
  <tableStyles count="0" defaultTableStyle="TableStyleMedium2" defaultPivotStyle="PivotStyleLight16"/>
  <colors>
    <mruColors>
      <color rgb="FF0D2251"/>
      <color rgb="FF000099"/>
      <color rgb="FFA1D61E"/>
      <color rgb="FF0078AD"/>
      <color rgb="FF007849"/>
      <color rgb="FF339933"/>
      <color rgb="FF00CC00"/>
      <color rgb="FF6600CC"/>
      <color rgb="FF800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fhunter.org/" TargetMode="External"/><Relationship Id="rId1" Type="http://schemas.openxmlformats.org/officeDocument/2006/relationships/hyperlink" Target="https://refhunter.org/research_support/rechercheprotokol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livivo.de/app?LANGUAGE=de" TargetMode="Externa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search.ebscohost.com/login.aspx?authtype=ip,shib&amp;custid=s4375181&amp;groupid=main&amp;profile=ehost&amp;defaultdb=psyh" TargetMode="External"/><Relationship Id="rId1" Type="http://schemas.openxmlformats.org/officeDocument/2006/relationships/hyperlink" Target="https://search.ebscohost.com/login.aspx?authtype=ip,shib&amp;custid=s4375181&amp;groupid=main&amp;profile=ehost&amp;defaultdb=pdh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ovidsp.ovid.com/ovidweb.cgi?T=JS&amp;NEWS=n&amp;CSC=Y&amp;PAGE=main&amp;D=pskz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pubpharm.de/de" TargetMode="External"/><Relationship Id="rId1" Type="http://schemas.openxmlformats.org/officeDocument/2006/relationships/hyperlink" Target="https://www.clinicaltrials.gov/ct2/results/refine?show_xprt=Y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chrane.org/authors/handbooks-and-manuals/handbook/current/chapter-04" TargetMode="External"/><Relationship Id="rId1" Type="http://schemas.openxmlformats.org/officeDocument/2006/relationships/hyperlink" Target="https://pubmed.ncbi.nlm.nih.gov/?otool=ideunmarlib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chrane.org/authors/handbooks-and-manuals/handbook/current/chapter-04" TargetMode="External"/><Relationship Id="rId2" Type="http://schemas.openxmlformats.org/officeDocument/2006/relationships/hyperlink" Target="https://ovidsp.ovid.com/ovidweb.cgi?T=JS&amp;NEWS=n&amp;CSC=Y&amp;PAGE=main&amp;D=mesz,prem,prmz,pomm" TargetMode="External"/><Relationship Id="rId1" Type="http://schemas.openxmlformats.org/officeDocument/2006/relationships/hyperlink" Target="https://ovidsp.ovid.com/ovidweb.cgi?T=JS&amp;NEWS=N&amp;PAGE=main&amp;SHAREDSEARCHID=4MmcN0mgHaQaVyP3wtvJIT2TTgDZZSoYDpcHxb8YmYDLAfjWmUSusEp39QQFGtwdW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ochranelibrary.com/" TargetMode="Externa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ochrane.org/authors/handbooks-and-manuals/handbook/current/chapter-04" TargetMode="External"/><Relationship Id="rId1" Type="http://schemas.openxmlformats.org/officeDocument/2006/relationships/hyperlink" Target="https://www.embase.com/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ocs.google.com/document/d/1k48pfIE_JMN9GUnPj4xlkiflxyaxhNEMbqWTHsfUps4/edit" TargetMode="External"/><Relationship Id="rId1" Type="http://schemas.openxmlformats.org/officeDocument/2006/relationships/hyperlink" Target="https://www.webofscience.com/wos/woscc/advanced-search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linicaltrials.gov/expert-search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arzing.com/resources/publish-or-per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C258-69EF-4F9A-9911-7A32FC0745B9}">
  <dimension ref="A1:A3"/>
  <sheetViews>
    <sheetView workbookViewId="0">
      <selection activeCell="A6" sqref="A6"/>
    </sheetView>
  </sheetViews>
  <sheetFormatPr baseColWidth="10" defaultRowHeight="14.4" x14ac:dyDescent="0.3"/>
  <cols>
    <col min="1" max="1" width="11.5546875" customWidth="1"/>
  </cols>
  <sheetData>
    <row r="1" spans="1:1" x14ac:dyDescent="0.3">
      <c r="A1" t="s">
        <v>693</v>
      </c>
    </row>
    <row r="2" spans="1:1" x14ac:dyDescent="0.3">
      <c r="A2" s="14" t="s">
        <v>692</v>
      </c>
    </row>
    <row r="3" spans="1:1" x14ac:dyDescent="0.3">
      <c r="A3" s="14" t="s">
        <v>40</v>
      </c>
    </row>
  </sheetData>
  <hyperlinks>
    <hyperlink ref="A3" r:id="rId1" display="ausführliches Rechercheprotokoll mit Begründungen für die Verfahrensweise" xr:uid="{53F91902-ED1F-4C44-8FA5-63A7B0C3DD76}"/>
    <hyperlink ref="A2" r:id="rId2" xr:uid="{1D8514BF-014E-4939-8437-FCD88812A1EE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9B3-A29B-4DFC-A153-74C910F61AC8}">
  <sheetPr>
    <tabColor rgb="FF0066FF"/>
  </sheetPr>
  <dimension ref="A1:J35"/>
  <sheetViews>
    <sheetView zoomScaleNormal="100" workbookViewId="0">
      <pane ySplit="8" topLeftCell="A9" activePane="bottomLeft" state="frozen"/>
      <selection pane="bottomLeft" activeCell="I1" sqref="I1"/>
    </sheetView>
  </sheetViews>
  <sheetFormatPr baseColWidth="10" defaultColWidth="11.5546875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3.5546875" customWidth="1"/>
  </cols>
  <sheetData>
    <row r="1" spans="1:10" ht="14.55" customHeight="1" x14ac:dyDescent="0.3">
      <c r="A1" s="6" t="s">
        <v>24</v>
      </c>
      <c r="G1" s="37" t="s">
        <v>506</v>
      </c>
      <c r="H1" t="s">
        <v>31</v>
      </c>
      <c r="I1" s="13">
        <v>45001</v>
      </c>
      <c r="J1" s="14" t="s">
        <v>965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  <c r="G3" t="s">
        <v>929</v>
      </c>
    </row>
    <row r="4" spans="1:10" ht="14.55" customHeight="1" x14ac:dyDescent="0.3">
      <c r="A4" s="4" t="s">
        <v>7</v>
      </c>
      <c r="B4" t="s">
        <v>10</v>
      </c>
    </row>
    <row r="5" spans="1:10" ht="14.55" customHeight="1" x14ac:dyDescent="0.3">
      <c r="A5" s="4" t="s">
        <v>8</v>
      </c>
      <c r="B5" t="s">
        <v>10</v>
      </c>
      <c r="F5" s="2"/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23</v>
      </c>
      <c r="C10" t="s">
        <v>5</v>
      </c>
      <c r="F10" s="2"/>
      <c r="G10" s="17" t="str">
        <f>IF(E10="nein","",H10&amp;" OR ")</f>
        <v xml:space="preserve">MESH=(Rhinitis, Allergic, Seasonal) OR </v>
      </c>
      <c r="H10" t="str">
        <f>IF(E10="nein","",IF(ISTEXT(C10),VLOOKUP(C10,'Kategorien-Tabelle'!M:N,2,FALSE)&amp;"("&amp;B10&amp;")","""?"))</f>
        <v>MESH=(Rhinitis, Allergic, Seasonal)</v>
      </c>
    </row>
    <row r="11" spans="1:10" x14ac:dyDescent="0.3">
      <c r="A11" s="4" t="s">
        <v>3</v>
      </c>
      <c r="B11" t="s">
        <v>17</v>
      </c>
      <c r="C11" t="s">
        <v>511</v>
      </c>
      <c r="F11" s="2"/>
      <c r="G11" s="17" t="str">
        <f>IF(E11="nein","",H11&amp;" OR ")</f>
        <v xml:space="preserve">KW=(Seasonal Allergic Rhinitis) OR </v>
      </c>
      <c r="H11" t="str">
        <f>IF(E11="nein","",IF(ISTEXT(C11),VLOOKUP(C11,'Kategorien-Tabelle'!M:N,2,FALSE)&amp;"("&amp;B11&amp;")","""?"))</f>
        <v>KW=(Seasonal Allergic Rhinitis)</v>
      </c>
    </row>
    <row r="12" spans="1:10" x14ac:dyDescent="0.3">
      <c r="A12" s="4" t="s">
        <v>3</v>
      </c>
      <c r="B12" t="s">
        <v>18</v>
      </c>
      <c r="C12" t="s">
        <v>511</v>
      </c>
      <c r="D12" t="s">
        <v>12</v>
      </c>
      <c r="E12" t="s">
        <v>13</v>
      </c>
      <c r="F12" s="2"/>
      <c r="G12" s="17" t="str">
        <f t="shared" ref="G12:G16" si="0">IF(E12="nein","",H12&amp;" OR ")</f>
        <v/>
      </c>
      <c r="H12" t="str">
        <f>IF(E12="nein","",IF(ISTEXT(C12),VLOOKUP(C12,'Kategorien-Tabelle'!M:N,2,FALSE)&amp;"("&amp;B12&amp;")","""?"))</f>
        <v/>
      </c>
    </row>
    <row r="13" spans="1:10" x14ac:dyDescent="0.3">
      <c r="A13" s="4" t="s">
        <v>3</v>
      </c>
      <c r="B13" t="s">
        <v>19</v>
      </c>
      <c r="C13" t="s">
        <v>511</v>
      </c>
      <c r="F13" s="2"/>
      <c r="G13" s="17" t="str">
        <f t="shared" si="0"/>
        <v xml:space="preserve">KW=(Pollen Allerg*) OR </v>
      </c>
      <c r="H13" t="str">
        <f>IF(E13="nein","",IF(ISTEXT(C13),VLOOKUP(C13,'Kategorien-Tabelle'!M:N,2,FALSE)&amp;"("&amp;B13&amp;")","""?"))</f>
        <v>KW=(Pollen Allerg*)</v>
      </c>
    </row>
    <row r="14" spans="1:10" x14ac:dyDescent="0.3">
      <c r="A14" s="4" t="s">
        <v>3</v>
      </c>
      <c r="B14" t="s">
        <v>20</v>
      </c>
      <c r="C14" t="s">
        <v>511</v>
      </c>
      <c r="F14" s="2"/>
      <c r="G14" s="17" t="str">
        <f t="shared" si="0"/>
        <v xml:space="preserve">KW=(Pollinos*) OR </v>
      </c>
      <c r="H14" t="str">
        <f>IF(E14="nein","",IF(ISTEXT(C14),VLOOKUP(C14,'Kategorien-Tabelle'!M:N,2,FALSE)&amp;"("&amp;B14&amp;")","""?"))</f>
        <v>KW=(Pollinos*)</v>
      </c>
    </row>
    <row r="15" spans="1:10" x14ac:dyDescent="0.3">
      <c r="A15" s="4" t="s">
        <v>3</v>
      </c>
      <c r="B15" t="s">
        <v>504</v>
      </c>
      <c r="C15" t="s">
        <v>511</v>
      </c>
      <c r="F15" s="2"/>
      <c r="G15" s="17" t="str">
        <f t="shared" si="0"/>
        <v xml:space="preserve">KW=("Hay Fever") OR </v>
      </c>
      <c r="H15" t="str">
        <f>IF(E15="nein","",IF(ISTEXT(C15),VLOOKUP(C15,'Kategorien-Tabelle'!M:N,2,FALSE)&amp;"("&amp;B15&amp;")","""?"))</f>
        <v>KW=("Hay Fever")</v>
      </c>
    </row>
    <row r="16" spans="1:10" x14ac:dyDescent="0.3">
      <c r="A16" s="4" t="s">
        <v>3</v>
      </c>
      <c r="B16" t="s">
        <v>22</v>
      </c>
      <c r="C16" t="s">
        <v>511</v>
      </c>
      <c r="F16" s="2"/>
      <c r="G16" s="17" t="str">
        <f t="shared" si="0"/>
        <v xml:space="preserve">KW=(Hayfever) OR </v>
      </c>
      <c r="H16" t="str">
        <f>IF(E16="nein","",IF(ISTEXT(C16),VLOOKUP(C16,'Kategorien-Tabelle'!M:N,2,FALSE)&amp;"("&amp;B16&amp;")","""?"))</f>
        <v>KW=(Hayfever)</v>
      </c>
    </row>
    <row r="17" spans="1:8" x14ac:dyDescent="0.3">
      <c r="B17" s="1" t="s">
        <v>3</v>
      </c>
      <c r="F17" s="2">
        <v>20597</v>
      </c>
      <c r="G17" s="17" t="str">
        <f>IF(E17="nein","",IF(ISTEXT(C17),"" &amp;"""" &amp;+B17 &amp;""""&amp;"["&amp;C17&amp;"] OR ",""))</f>
        <v/>
      </c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28</v>
      </c>
      <c r="C20" t="s">
        <v>5</v>
      </c>
      <c r="F20" s="2"/>
      <c r="G20" s="17" t="str">
        <f t="shared" ref="G20:G22" si="1">IF(E20="nein","",H20&amp;" OR ")</f>
        <v xml:space="preserve">MESH=(Histamine Antagonists) OR </v>
      </c>
      <c r="H20" t="str">
        <f>IF(E20="nein","",IF(ISTEXT(C20),VLOOKUP(C20,'Kategorien-Tabelle'!M:N,2,FALSE)&amp;"("&amp;B20&amp;")","""?"))</f>
        <v>MESH=(Histamine Antagonists)</v>
      </c>
    </row>
    <row r="21" spans="1:8" x14ac:dyDescent="0.3">
      <c r="A21" s="4" t="s">
        <v>6</v>
      </c>
      <c r="B21" t="s">
        <v>26</v>
      </c>
      <c r="C21" t="s">
        <v>511</v>
      </c>
      <c r="F21" s="2"/>
      <c r="G21" s="17" t="str">
        <f t="shared" si="1"/>
        <v xml:space="preserve">KW=(Histamine Antagonist*) OR </v>
      </c>
      <c r="H21" t="str">
        <f>IF(E21="nein","",IF(ISTEXT(C21),VLOOKUP(C21,'Kategorien-Tabelle'!M:N,2,FALSE)&amp;"("&amp;B21&amp;")","""?"))</f>
        <v>KW=(Histamine Antagonist*)</v>
      </c>
    </row>
    <row r="22" spans="1:8" x14ac:dyDescent="0.3">
      <c r="A22" s="4" t="s">
        <v>6</v>
      </c>
      <c r="B22" t="s">
        <v>27</v>
      </c>
      <c r="C22" t="s">
        <v>511</v>
      </c>
      <c r="F22" s="2"/>
      <c r="G22" s="17" t="str">
        <f t="shared" si="1"/>
        <v xml:space="preserve">KW=(Antihistamin*) OR </v>
      </c>
      <c r="H22" t="str">
        <f>IF(E22="nein","",IF(ISTEXT(C22),VLOOKUP(C22,'Kategorien-Tabelle'!M:N,2,FALSE)&amp;"("&amp;B22&amp;")","""?"))</f>
        <v>KW=(Antihistamin*)</v>
      </c>
    </row>
    <row r="23" spans="1:8" x14ac:dyDescent="0.3">
      <c r="B23" s="1" t="s">
        <v>6</v>
      </c>
      <c r="F23" s="2">
        <v>33968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8" x14ac:dyDescent="0.3">
      <c r="B33" s="1" t="s">
        <v>30</v>
      </c>
      <c r="F33" s="2">
        <v>1492</v>
      </c>
      <c r="H33" t="s">
        <v>691</v>
      </c>
    </row>
    <row r="34" spans="2:8" x14ac:dyDescent="0.3">
      <c r="H34" t="str">
        <f>IF(ISTEXT(C34),"" &amp;"""" &amp;+B34 &amp;""""&amp;"["&amp;C34&amp;"]","")</f>
        <v/>
      </c>
    </row>
    <row r="35" spans="2:8" x14ac:dyDescent="0.3">
      <c r="H35" t="str">
        <f>IF(ISTEXT(C35),"" &amp;"""" &amp;+B35 &amp;""""&amp;"["&amp;C35&amp;"]","")</f>
        <v/>
      </c>
    </row>
  </sheetData>
  <autoFilter ref="A8:H33" xr:uid="{5C6AD2C6-BCCB-48CC-AF58-6DC056E13179}"/>
  <dataValidations count="1">
    <dataValidation type="list" errorStyle="warning" allowBlank="1" showInputMessage="1" showErrorMessage="1" error="Fehlt in der Kategorien-Tabelle!" sqref="C10:C16" xr:uid="{A4FCDB95-0107-4779-A4E8-59EC1ACC6125}">
      <formula1>$K$3:$K$21</formula1>
    </dataValidation>
  </dataValidations>
  <hyperlinks>
    <hyperlink ref="J1" r:id="rId1" xr:uid="{A25495B4-DBE7-4613-B411-3B4095BE6977}"/>
  </hyperlinks>
  <pageMargins left="0.7" right="0.7" top="0.78740157499999996" bottom="0.78740157499999996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30137F07-9A3E-4570-A5E5-58ED97A6C999}">
          <x14:formula1>
            <xm:f>'Kategorien-Tabelle'!$M$3:$M$21</xm:f>
          </x14:formula1>
          <xm:sqref>C20:C22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C1B7-19CF-45DE-8B41-BAE2723F193C}">
  <sheetPr>
    <tabColor rgb="FF0D2251"/>
  </sheetPr>
  <dimension ref="A1:K48"/>
  <sheetViews>
    <sheetView workbookViewId="0">
      <selection activeCell="I1" sqref="I1"/>
    </sheetView>
  </sheetViews>
  <sheetFormatPr baseColWidth="10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8.109375" customWidth="1"/>
  </cols>
  <sheetData>
    <row r="1" spans="1:11" ht="14.55" customHeight="1" x14ac:dyDescent="0.3">
      <c r="A1" s="6" t="s">
        <v>24</v>
      </c>
      <c r="G1" s="64" t="s">
        <v>925</v>
      </c>
      <c r="H1" t="s">
        <v>31</v>
      </c>
      <c r="I1" s="13">
        <v>45748</v>
      </c>
      <c r="J1" s="14" t="s">
        <v>963</v>
      </c>
      <c r="K1" s="14"/>
    </row>
    <row r="2" spans="1:11" ht="14.55" customHeight="1" x14ac:dyDescent="0.3">
      <c r="A2" s="4" t="s">
        <v>3</v>
      </c>
      <c r="B2" t="s">
        <v>15</v>
      </c>
      <c r="J2" s="14" t="s">
        <v>964</v>
      </c>
    </row>
    <row r="3" spans="1:11" ht="14.55" customHeight="1" x14ac:dyDescent="0.3">
      <c r="A3" s="4" t="s">
        <v>6</v>
      </c>
      <c r="B3" t="s">
        <v>16</v>
      </c>
    </row>
    <row r="4" spans="1:11" ht="14.55" customHeight="1" x14ac:dyDescent="0.3">
      <c r="A4" s="4" t="s">
        <v>7</v>
      </c>
      <c r="B4" t="s">
        <v>10</v>
      </c>
    </row>
    <row r="5" spans="1:11" ht="14.55" customHeight="1" x14ac:dyDescent="0.3">
      <c r="A5" s="4" t="s">
        <v>8</v>
      </c>
      <c r="B5" t="s">
        <v>10</v>
      </c>
      <c r="F5" s="2"/>
    </row>
    <row r="6" spans="1:11" ht="14.55" customHeight="1" x14ac:dyDescent="0.3">
      <c r="A6" s="4" t="s">
        <v>9</v>
      </c>
      <c r="B6" t="s">
        <v>10</v>
      </c>
    </row>
    <row r="7" spans="1:11" ht="14.55" customHeight="1" x14ac:dyDescent="0.3"/>
    <row r="8" spans="1:11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1" s="3" customFormat="1" x14ac:dyDescent="0.3">
      <c r="A9" s="5" t="s">
        <v>3</v>
      </c>
      <c r="F9" s="11"/>
    </row>
    <row r="10" spans="1:11" x14ac:dyDescent="0.3">
      <c r="A10" s="4" t="s">
        <v>3</v>
      </c>
      <c r="B10" t="s">
        <v>21</v>
      </c>
      <c r="C10" t="s">
        <v>714</v>
      </c>
      <c r="F10" s="2"/>
      <c r="G10" s="17" t="str">
        <f t="shared" ref="G10:G11" si="0">IF(E10="nein","",H10&amp;" OR ")</f>
        <v xml:space="preserve">DE Hay Fever OR </v>
      </c>
      <c r="H10" t="str">
        <f>IF(E10="nein","",IF(ISTEXT(C10),VLOOKUP(C10,'Kategorien-Tabelle'!O:P,2,FALSE)&amp;" "&amp;B10,"""?"))</f>
        <v>DE Hay Fever</v>
      </c>
    </row>
    <row r="11" spans="1:11" x14ac:dyDescent="0.3">
      <c r="A11" s="4" t="s">
        <v>3</v>
      </c>
      <c r="B11" t="s">
        <v>17</v>
      </c>
      <c r="C11" t="s">
        <v>955</v>
      </c>
      <c r="F11" s="2"/>
      <c r="G11" s="17" t="str">
        <f t="shared" si="0"/>
        <v xml:space="preserve">XB Seasonal Allergic Rhinitis OR </v>
      </c>
      <c r="H11" t="str">
        <f>IF(E11="nein","",IF(ISTEXT(C11),VLOOKUP(C11,'Kategorien-Tabelle'!O:P,2,FALSE)&amp;" "&amp;B11,"""?"))</f>
        <v>XB Seasonal Allergic Rhinitis</v>
      </c>
    </row>
    <row r="12" spans="1:11" x14ac:dyDescent="0.3">
      <c r="A12" s="4" t="s">
        <v>3</v>
      </c>
      <c r="B12" t="s">
        <v>18</v>
      </c>
      <c r="C12" t="s">
        <v>955</v>
      </c>
      <c r="F12" s="2"/>
      <c r="G12" s="17" t="str">
        <f t="shared" ref="G12:G16" si="1">IF(E12="nein","",H12&amp;" OR ")</f>
        <v xml:space="preserve">XB Seasonal Allergic Rhinitides OR </v>
      </c>
      <c r="H12" t="str">
        <f>IF(E12="nein","",IF(ISTEXT(C12),VLOOKUP(C12,'Kategorien-Tabelle'!O:P,2,FALSE)&amp;" "&amp;B12,"""?"))</f>
        <v>XB Seasonal Allergic Rhinitides</v>
      </c>
    </row>
    <row r="13" spans="1:11" x14ac:dyDescent="0.3">
      <c r="A13" s="4" t="s">
        <v>3</v>
      </c>
      <c r="B13" t="s">
        <v>19</v>
      </c>
      <c r="C13" t="s">
        <v>955</v>
      </c>
      <c r="F13" s="2"/>
      <c r="G13" s="17" t="str">
        <f t="shared" si="1"/>
        <v xml:space="preserve">XB Pollen Allerg* OR </v>
      </c>
      <c r="H13" t="str">
        <f>IF(E13="nein","",IF(ISTEXT(C13),VLOOKUP(C13,'Kategorien-Tabelle'!O:P,2,FALSE)&amp;" "&amp;B13,"""?"))</f>
        <v>XB Pollen Allerg*</v>
      </c>
    </row>
    <row r="14" spans="1:11" x14ac:dyDescent="0.3">
      <c r="A14" s="4" t="s">
        <v>3</v>
      </c>
      <c r="B14" t="s">
        <v>20</v>
      </c>
      <c r="C14" t="s">
        <v>955</v>
      </c>
      <c r="F14" s="2"/>
      <c r="G14" s="17" t="str">
        <f t="shared" si="1"/>
        <v xml:space="preserve">XB Pollinos* OR </v>
      </c>
      <c r="H14" t="str">
        <f>IF(E14="nein","",IF(ISTEXT(C14),VLOOKUP(C14,'Kategorien-Tabelle'!O:P,2,FALSE)&amp;" "&amp;B14,"""?"))</f>
        <v>XB Pollinos*</v>
      </c>
    </row>
    <row r="15" spans="1:11" x14ac:dyDescent="0.3">
      <c r="A15" s="4" t="s">
        <v>3</v>
      </c>
      <c r="B15" t="s">
        <v>21</v>
      </c>
      <c r="C15" t="s">
        <v>955</v>
      </c>
      <c r="F15" s="2"/>
      <c r="G15" s="17" t="str">
        <f t="shared" si="1"/>
        <v xml:space="preserve">XB Hay Fever OR </v>
      </c>
      <c r="H15" t="str">
        <f>IF(E15="nein","",IF(ISTEXT(C15),VLOOKUP(C15,'Kategorien-Tabelle'!O:P,2,FALSE)&amp;" "&amp;B15,"""?"))</f>
        <v>XB Hay Fever</v>
      </c>
    </row>
    <row r="16" spans="1:11" x14ac:dyDescent="0.3">
      <c r="A16" s="4" t="s">
        <v>3</v>
      </c>
      <c r="B16" t="s">
        <v>22</v>
      </c>
      <c r="C16" t="s">
        <v>955</v>
      </c>
      <c r="F16" s="2"/>
      <c r="G16" s="17" t="str">
        <f t="shared" si="1"/>
        <v xml:space="preserve">XB Hayfever OR </v>
      </c>
      <c r="H16" t="str">
        <f>IF(E16="nein","",IF(ISTEXT(C16),VLOOKUP(C16,'Kategorien-Tabelle'!O:P,2,FALSE)&amp;" "&amp;B16,"""?"))</f>
        <v>XB Hayfever</v>
      </c>
    </row>
    <row r="17" spans="1:8" x14ac:dyDescent="0.3">
      <c r="A17" s="4" t="s">
        <v>3</v>
      </c>
      <c r="B17" t="s">
        <v>17</v>
      </c>
      <c r="C17" t="s">
        <v>241</v>
      </c>
      <c r="F17" s="2"/>
      <c r="G17" s="17" t="str">
        <f t="shared" ref="G17" si="2">IF(E17="nein","",H17&amp;" OR ")</f>
        <v xml:space="preserve">KW Seasonal Allergic Rhinitis OR </v>
      </c>
      <c r="H17" t="str">
        <f>IF(E17="nein","",IF(ISTEXT(C17),VLOOKUP(C17,'Kategorien-Tabelle'!O:P,2,FALSE)&amp;" "&amp;B17,"""?"))</f>
        <v>KW Seasonal Allergic Rhinitis</v>
      </c>
    </row>
    <row r="18" spans="1:8" x14ac:dyDescent="0.3">
      <c r="A18" s="4" t="s">
        <v>3</v>
      </c>
      <c r="B18" t="s">
        <v>18</v>
      </c>
      <c r="C18" t="s">
        <v>241</v>
      </c>
      <c r="F18" s="2"/>
      <c r="G18" s="17" t="str">
        <f t="shared" ref="G18:G22" si="3">IF(E18="nein","",H18&amp;" OR ")</f>
        <v xml:space="preserve">KW Seasonal Allergic Rhinitides OR </v>
      </c>
      <c r="H18" t="str">
        <f>IF(E18="nein","",IF(ISTEXT(C18),VLOOKUP(C18,'Kategorien-Tabelle'!O:P,2,FALSE)&amp;" "&amp;B18,"""?"))</f>
        <v>KW Seasonal Allergic Rhinitides</v>
      </c>
    </row>
    <row r="19" spans="1:8" x14ac:dyDescent="0.3">
      <c r="A19" s="4" t="s">
        <v>3</v>
      </c>
      <c r="B19" t="s">
        <v>19</v>
      </c>
      <c r="C19" t="s">
        <v>241</v>
      </c>
      <c r="F19" s="2"/>
      <c r="G19" s="17" t="str">
        <f t="shared" si="3"/>
        <v xml:space="preserve">KW Pollen Allerg* OR </v>
      </c>
      <c r="H19" t="str">
        <f>IF(E19="nein","",IF(ISTEXT(C19),VLOOKUP(C19,'Kategorien-Tabelle'!O:P,2,FALSE)&amp;" "&amp;B19,"""?"))</f>
        <v>KW Pollen Allerg*</v>
      </c>
    </row>
    <row r="20" spans="1:8" x14ac:dyDescent="0.3">
      <c r="A20" s="4" t="s">
        <v>3</v>
      </c>
      <c r="B20" t="s">
        <v>20</v>
      </c>
      <c r="C20" t="s">
        <v>241</v>
      </c>
      <c r="F20" s="2"/>
      <c r="G20" s="17" t="str">
        <f t="shared" si="3"/>
        <v xml:space="preserve">KW Pollinos* OR </v>
      </c>
      <c r="H20" t="str">
        <f>IF(E20="nein","",IF(ISTEXT(C20),VLOOKUP(C20,'Kategorien-Tabelle'!O:P,2,FALSE)&amp;" "&amp;B20,"""?"))</f>
        <v>KW Pollinos*</v>
      </c>
    </row>
    <row r="21" spans="1:8" x14ac:dyDescent="0.3">
      <c r="A21" s="4" t="s">
        <v>3</v>
      </c>
      <c r="B21" t="s">
        <v>21</v>
      </c>
      <c r="C21" t="s">
        <v>241</v>
      </c>
      <c r="F21" s="2"/>
      <c r="G21" s="17" t="str">
        <f t="shared" si="3"/>
        <v xml:space="preserve">KW Hay Fever OR </v>
      </c>
      <c r="H21" t="str">
        <f>IF(E21="nein","",IF(ISTEXT(C21),VLOOKUP(C21,'Kategorien-Tabelle'!O:P,2,FALSE)&amp;" "&amp;B21,"""?"))</f>
        <v>KW Hay Fever</v>
      </c>
    </row>
    <row r="22" spans="1:8" x14ac:dyDescent="0.3">
      <c r="A22" s="4" t="s">
        <v>3</v>
      </c>
      <c r="B22" t="s">
        <v>22</v>
      </c>
      <c r="C22" t="s">
        <v>241</v>
      </c>
      <c r="F22" s="2"/>
      <c r="G22" s="17" t="str">
        <f t="shared" si="3"/>
        <v xml:space="preserve">KW Hayfever OR </v>
      </c>
      <c r="H22" t="str">
        <f>IF(E22="nein","",IF(ISTEXT(C22),VLOOKUP(C22,'Kategorien-Tabelle'!O:P,2,FALSE)&amp;" "&amp;B22,"""?"))</f>
        <v>KW Hayfever</v>
      </c>
    </row>
    <row r="23" spans="1:8" x14ac:dyDescent="0.3">
      <c r="B23" s="1" t="s">
        <v>3</v>
      </c>
      <c r="F23" s="2">
        <v>1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6</v>
      </c>
      <c r="F25" s="11"/>
      <c r="G25" s="18"/>
    </row>
    <row r="26" spans="1:8" x14ac:dyDescent="0.3">
      <c r="A26" s="4" t="s">
        <v>6</v>
      </c>
      <c r="B26" t="s">
        <v>957</v>
      </c>
      <c r="C26" s="74" t="s">
        <v>714</v>
      </c>
      <c r="F26" s="2"/>
      <c r="G26" s="17" t="str">
        <f t="shared" ref="G26" si="4">IF(E26="nein","",H26&amp;" OR ")</f>
        <v xml:space="preserve">DE Antihistamines OR </v>
      </c>
      <c r="H26" t="str">
        <f>IF(E26="nein","",IF(ISTEXT(C26),VLOOKUP(C26,'Kategorien-Tabelle'!O:P,2,FALSE)&amp;" "&amp;B26,"""?"))</f>
        <v>DE Antihistamines</v>
      </c>
    </row>
    <row r="27" spans="1:8" x14ac:dyDescent="0.3">
      <c r="A27" s="4" t="s">
        <v>6</v>
      </c>
      <c r="B27" t="s">
        <v>26</v>
      </c>
      <c r="C27" s="74" t="s">
        <v>955</v>
      </c>
      <c r="F27" s="2"/>
      <c r="G27" s="17" t="str">
        <f t="shared" ref="G27:G28" si="5">IF(E27="nein","",H27&amp;" OR ")</f>
        <v xml:space="preserve">XB Histamine Antagonist* OR </v>
      </c>
      <c r="H27" t="str">
        <f>IF(E27="nein","",IF(ISTEXT(C27),VLOOKUP(C27,'Kategorien-Tabelle'!O:P,2,FALSE)&amp;" "&amp;B27,"""?"))</f>
        <v>XB Histamine Antagonist*</v>
      </c>
    </row>
    <row r="28" spans="1:8" x14ac:dyDescent="0.3">
      <c r="A28" s="4" t="s">
        <v>6</v>
      </c>
      <c r="B28" t="s">
        <v>27</v>
      </c>
      <c r="C28" s="74" t="s">
        <v>955</v>
      </c>
      <c r="F28" s="2"/>
      <c r="G28" s="17" t="str">
        <f t="shared" si="5"/>
        <v xml:space="preserve">XB Antihistamin* OR </v>
      </c>
      <c r="H28" t="str">
        <f>IF(E28="nein","",IF(ISTEXT(C28),VLOOKUP(C28,'Kategorien-Tabelle'!O:P,2,FALSE)&amp;" "&amp;B28,"""?"))</f>
        <v>XB Antihistamin*</v>
      </c>
    </row>
    <row r="29" spans="1:8" s="74" customFormat="1" x14ac:dyDescent="0.3">
      <c r="A29" s="4" t="s">
        <v>6</v>
      </c>
      <c r="B29" s="74" t="s">
        <v>26</v>
      </c>
      <c r="C29" s="74" t="s">
        <v>241</v>
      </c>
      <c r="F29" s="2"/>
      <c r="G29" s="17" t="str">
        <f t="shared" ref="G29:G30" si="6">IF(E29="nein","",H29&amp;" OR ")</f>
        <v xml:space="preserve">KW Histamine Antagonist* OR </v>
      </c>
      <c r="H29" s="74" t="str">
        <f>IF(E29="nein","",IF(ISTEXT(C29),VLOOKUP(C29,'Kategorien-Tabelle'!O:P,2,FALSE)&amp;" "&amp;B29,"""?"))</f>
        <v>KW Histamine Antagonist*</v>
      </c>
    </row>
    <row r="30" spans="1:8" s="74" customFormat="1" x14ac:dyDescent="0.3">
      <c r="A30" s="4" t="s">
        <v>6</v>
      </c>
      <c r="B30" s="74" t="s">
        <v>27</v>
      </c>
      <c r="C30" s="74" t="s">
        <v>241</v>
      </c>
      <c r="F30" s="2"/>
      <c r="G30" s="17" t="str">
        <f t="shared" si="6"/>
        <v xml:space="preserve">KW Antihistamin* OR </v>
      </c>
      <c r="H30" s="74" t="str">
        <f>IF(E30="nein","",IF(ISTEXT(C30),VLOOKUP(C30,'Kategorien-Tabelle'!O:P,2,FALSE)&amp;" "&amp;B30,"""?"))</f>
        <v>KW Antihistamin*</v>
      </c>
    </row>
    <row r="31" spans="1:8" x14ac:dyDescent="0.3">
      <c r="B31" s="1" t="s">
        <v>6</v>
      </c>
      <c r="F31" s="2">
        <v>5</v>
      </c>
      <c r="G31" s="17"/>
    </row>
    <row r="32" spans="1:8" x14ac:dyDescent="0.3">
      <c r="F32" s="2"/>
      <c r="G32" s="17"/>
    </row>
    <row r="33" spans="1:8" s="3" customFormat="1" x14ac:dyDescent="0.3">
      <c r="A33" s="5" t="s">
        <v>7</v>
      </c>
      <c r="F33" s="11"/>
      <c r="G33" s="18"/>
    </row>
    <row r="34" spans="1:8" x14ac:dyDescent="0.3">
      <c r="F34" s="2"/>
      <c r="G34" s="17"/>
    </row>
    <row r="35" spans="1:8" s="3" customFormat="1" x14ac:dyDescent="0.3">
      <c r="A35" s="5" t="s">
        <v>8</v>
      </c>
      <c r="F35" s="11"/>
      <c r="G35" s="18"/>
    </row>
    <row r="36" spans="1:8" x14ac:dyDescent="0.3">
      <c r="F36" s="2"/>
      <c r="G36" s="17"/>
    </row>
    <row r="37" spans="1:8" s="3" customFormat="1" x14ac:dyDescent="0.3">
      <c r="A37" s="5" t="s">
        <v>9</v>
      </c>
      <c r="F37" s="11"/>
      <c r="G37" s="18"/>
    </row>
    <row r="38" spans="1:8" x14ac:dyDescent="0.3">
      <c r="F38" s="2"/>
      <c r="G38" s="17"/>
    </row>
    <row r="39" spans="1:8" s="9" customFormat="1" x14ac:dyDescent="0.3">
      <c r="A39" s="8"/>
      <c r="F39" s="12"/>
      <c r="H39" s="9" t="str">
        <f>IF(ISTEXT(C39),"" &amp;"""" &amp;+B39 &amp;""""&amp;"["&amp;C39&amp;"]","")</f>
        <v/>
      </c>
    </row>
    <row r="40" spans="1:8" x14ac:dyDescent="0.3">
      <c r="F40" s="2"/>
    </row>
    <row r="41" spans="1:8" x14ac:dyDescent="0.3">
      <c r="B41" s="1" t="s">
        <v>30</v>
      </c>
      <c r="F41" s="2">
        <v>0</v>
      </c>
    </row>
    <row r="42" spans="1:8" ht="14.55" customHeight="1" x14ac:dyDescent="0.3"/>
    <row r="44" spans="1:8" s="74" customFormat="1" x14ac:dyDescent="0.3">
      <c r="A44" s="4"/>
      <c r="B44" s="1" t="s">
        <v>978</v>
      </c>
    </row>
    <row r="45" spans="1:8" s="74" customFormat="1" x14ac:dyDescent="0.3">
      <c r="A45" s="4"/>
      <c r="B45" s="74" t="s">
        <v>982</v>
      </c>
      <c r="C45" s="74" t="s">
        <v>913</v>
      </c>
      <c r="G45" s="74" t="s">
        <v>1115</v>
      </c>
    </row>
    <row r="46" spans="1:8" s="74" customFormat="1" x14ac:dyDescent="0.3">
      <c r="A46" s="4"/>
      <c r="B46" s="74" t="s">
        <v>996</v>
      </c>
      <c r="C46" s="74" t="s">
        <v>279</v>
      </c>
      <c r="G46" s="74" t="s">
        <v>1116</v>
      </c>
    </row>
    <row r="47" spans="1:8" s="74" customFormat="1" x14ac:dyDescent="0.3">
      <c r="A47" s="4"/>
      <c r="B47" s="74" t="s">
        <v>1067</v>
      </c>
      <c r="G47" s="55" t="s">
        <v>1070</v>
      </c>
    </row>
    <row r="48" spans="1:8" s="74" customFormat="1" x14ac:dyDescent="0.3">
      <c r="A48" s="4"/>
      <c r="B48" s="74" t="s">
        <v>1069</v>
      </c>
      <c r="E48" s="14"/>
      <c r="G48" s="55" t="s">
        <v>1070</v>
      </c>
    </row>
  </sheetData>
  <hyperlinks>
    <hyperlink ref="J1" r:id="rId1" xr:uid="{0A7281B3-5617-488E-B108-33270C5DAECC}"/>
    <hyperlink ref="J2" r:id="rId2" xr:uid="{C3F26C29-CD2A-487C-80BF-E6919317885B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9DB87B58-3C4C-4658-AF60-E78BF8CC3AEE}">
          <x14:formula1>
            <xm:f>'Kategorien-Tabelle'!$O$3:$O$46</xm:f>
          </x14:formula1>
          <xm:sqref>C10:C22 C26:C30 C45:C46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A641D-A8F1-494C-B368-843FE0DB74DE}">
  <sheetPr>
    <tabColor rgb="FFFF0000"/>
  </sheetPr>
  <dimension ref="A1:J34"/>
  <sheetViews>
    <sheetView workbookViewId="0">
      <pane ySplit="8" topLeftCell="A9" activePane="bottomLeft" state="frozen"/>
      <selection pane="bottomLeft" activeCell="I1" sqref="I1"/>
    </sheetView>
  </sheetViews>
  <sheetFormatPr baseColWidth="10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3.5546875" customWidth="1"/>
  </cols>
  <sheetData>
    <row r="1" spans="1:10" ht="14.55" customHeight="1" x14ac:dyDescent="0.3">
      <c r="A1" s="6" t="s">
        <v>24</v>
      </c>
      <c r="G1" s="50" t="s">
        <v>908</v>
      </c>
      <c r="H1" t="s">
        <v>31</v>
      </c>
      <c r="I1" s="13">
        <v>45756</v>
      </c>
      <c r="J1" s="14" t="s">
        <v>962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</row>
    <row r="4" spans="1:10" ht="14.55" customHeight="1" x14ac:dyDescent="0.3">
      <c r="A4" s="4" t="s">
        <v>7</v>
      </c>
      <c r="B4" t="s">
        <v>10</v>
      </c>
    </row>
    <row r="5" spans="1:10" ht="14.55" customHeight="1" x14ac:dyDescent="0.3">
      <c r="A5" s="4" t="s">
        <v>8</v>
      </c>
      <c r="B5" t="s">
        <v>10</v>
      </c>
      <c r="F5" s="2"/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21</v>
      </c>
      <c r="C10" t="s">
        <v>906</v>
      </c>
      <c r="F10" s="2">
        <v>24</v>
      </c>
      <c r="G10" s="17" t="str">
        <f t="shared" ref="G10" si="0">IF(E10="nein","",H10&amp;" OR ")</f>
        <v xml:space="preserve">exp Hay Fever/ OR </v>
      </c>
      <c r="H10" t="str">
        <f>IF(E10="nein","",IF(C10="PSYNDEX Term","exp "&amp;B10&amp;"/",IF(C10="PSYNDEX Term (Fokus)","exp *"&amp;B10&amp;"/",IF(ISTEXT(C10),B10&amp;VLOOKUP(C10,'Kategorien-Tabelle'!E:F,2,FALSE),"""?"))))</f>
        <v>exp Hay Fever/</v>
      </c>
    </row>
    <row r="11" spans="1:10" x14ac:dyDescent="0.3">
      <c r="A11" s="4" t="s">
        <v>3</v>
      </c>
      <c r="B11" t="s">
        <v>17</v>
      </c>
      <c r="C11" t="s">
        <v>904</v>
      </c>
      <c r="F11" s="2">
        <v>6</v>
      </c>
      <c r="G11" s="17" t="str">
        <f t="shared" ref="G11:G16" si="1">IF(E11="nein","",H11&amp;" OR ")</f>
        <v xml:space="preserve">Seasonal Allergic Rhinitis.ti,ab,kx. OR </v>
      </c>
      <c r="H11" t="str">
        <f>IF(E11="nein","",IF(C11="PSYNDEX Term","exp "&amp;B11&amp;"/",IF(C11="PSYNDEX Term (Fokus)","exp *"&amp;B11&amp;"/",IF(ISTEXT(C11),B11&amp;VLOOKUP(C11,'Kategorien-Tabelle'!E:F,2,FALSE),"""?"))))</f>
        <v>Seasonal Allergic Rhinitis.ti,ab,kx.</v>
      </c>
    </row>
    <row r="12" spans="1:10" x14ac:dyDescent="0.3">
      <c r="A12" s="4" t="s">
        <v>3</v>
      </c>
      <c r="B12" t="s">
        <v>18</v>
      </c>
      <c r="C12" t="s">
        <v>904</v>
      </c>
      <c r="D12" t="s">
        <v>12</v>
      </c>
      <c r="E12" t="s">
        <v>13</v>
      </c>
      <c r="F12" s="2">
        <v>0</v>
      </c>
      <c r="G12" s="17" t="str">
        <f t="shared" si="1"/>
        <v/>
      </c>
      <c r="H12" t="str">
        <f>IF(E12="nein","",IF(C12="PSYNDEX Term","exp "&amp;B12&amp;"/",IF(C12="PSYNDEX Term (Fokus)","exp *"&amp;B12&amp;"/",IF(ISTEXT(C12),B12&amp;VLOOKUP(C12,'Kategorien-Tabelle'!E:F,2,FALSE),"""?"))))</f>
        <v/>
      </c>
    </row>
    <row r="13" spans="1:10" x14ac:dyDescent="0.3">
      <c r="A13" s="4" t="s">
        <v>3</v>
      </c>
      <c r="B13" t="s">
        <v>19</v>
      </c>
      <c r="C13" t="s">
        <v>904</v>
      </c>
      <c r="F13" s="2">
        <v>3</v>
      </c>
      <c r="G13" s="17" t="str">
        <f t="shared" si="1"/>
        <v xml:space="preserve">Pollen Allerg*.ti,ab,kx. OR </v>
      </c>
      <c r="H13" t="str">
        <f>IF(E13="nein","",IF(C13="PSYNDEX Term","exp "&amp;B13&amp;"/",IF(C13="PSYNDEX Term (Fokus)","exp *"&amp;B13&amp;"/",IF(ISTEXT(C13),B13&amp;VLOOKUP(C13,'Kategorien-Tabelle'!E:F,2,FALSE),"""?"))))</f>
        <v>Pollen Allerg*.ti,ab,kx.</v>
      </c>
    </row>
    <row r="14" spans="1:10" x14ac:dyDescent="0.3">
      <c r="A14" s="4" t="s">
        <v>3</v>
      </c>
      <c r="B14" t="s">
        <v>20</v>
      </c>
      <c r="C14" t="s">
        <v>904</v>
      </c>
      <c r="F14" s="2">
        <v>2</v>
      </c>
      <c r="G14" s="17" t="str">
        <f t="shared" si="1"/>
        <v xml:space="preserve">Pollinos*.ti,ab,kx. OR </v>
      </c>
      <c r="H14" t="str">
        <f>IF(E14="nein","",IF(C14="PSYNDEX Term","exp "&amp;B14&amp;"/",IF(C14="PSYNDEX Term (Fokus)","exp *"&amp;B14&amp;"/",IF(ISTEXT(C14),B14&amp;VLOOKUP(C14,'Kategorien-Tabelle'!E:F,2,FALSE),"""?"))))</f>
        <v>Pollinos*.ti,ab,kx.</v>
      </c>
    </row>
    <row r="15" spans="1:10" x14ac:dyDescent="0.3">
      <c r="A15" s="4" t="s">
        <v>3</v>
      </c>
      <c r="B15" t="s">
        <v>21</v>
      </c>
      <c r="C15" t="s">
        <v>904</v>
      </c>
      <c r="F15" s="2">
        <v>7</v>
      </c>
      <c r="G15" s="17" t="str">
        <f t="shared" si="1"/>
        <v xml:space="preserve">Hay Fever.ti,ab,kx. OR </v>
      </c>
      <c r="H15" t="str">
        <f>IF(E15="nein","",IF(C15="PSYNDEX Term","exp "&amp;B15&amp;"/",IF(C15="PSYNDEX Term (Fokus)","exp *"&amp;B15&amp;"/",IF(ISTEXT(C15),B15&amp;VLOOKUP(C15,'Kategorien-Tabelle'!E:F,2,FALSE),"""?"))))</f>
        <v>Hay Fever.ti,ab,kx.</v>
      </c>
    </row>
    <row r="16" spans="1:10" x14ac:dyDescent="0.3">
      <c r="A16" s="4" t="s">
        <v>3</v>
      </c>
      <c r="B16" t="s">
        <v>22</v>
      </c>
      <c r="C16" t="s">
        <v>904</v>
      </c>
      <c r="F16" s="2">
        <v>0</v>
      </c>
      <c r="G16" s="17" t="str">
        <f t="shared" si="1"/>
        <v xml:space="preserve">Hayfever.ti,ab,kx. OR </v>
      </c>
      <c r="H16" t="str">
        <f>IF(E16="nein","",IF(C16="PSYNDEX Term","exp "&amp;B16&amp;"/",IF(C16="PSYNDEX Term (Fokus)","exp *"&amp;B16&amp;"/",IF(ISTEXT(C16),B16&amp;VLOOKUP(C16,'Kategorien-Tabelle'!E:F,2,FALSE),"""?"))))</f>
        <v>Hayfever.ti,ab,kx.</v>
      </c>
    </row>
    <row r="17" spans="1:8" x14ac:dyDescent="0.3">
      <c r="B17" s="1" t="s">
        <v>3</v>
      </c>
      <c r="F17" s="2">
        <v>34</v>
      </c>
      <c r="G17" s="17"/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905</v>
      </c>
      <c r="C20" t="s">
        <v>906</v>
      </c>
      <c r="F20" s="2">
        <v>81</v>
      </c>
      <c r="G20" s="17" t="str">
        <f t="shared" ref="G20:G22" si="2">IF(E20="nein","",H20&amp;" OR ")</f>
        <v xml:space="preserve">exp Antihistaminic Drugs/ OR </v>
      </c>
      <c r="H20" t="str">
        <f>IF(E20="nein","",IF(C20="PSYNDEX Term","exp "&amp;B20&amp;"/",IF(C20="PSYNDEX Term (Fokus)","exp *"&amp;B20&amp;"/",IF(ISTEXT(C20),B20&amp;VLOOKUP(C20,'Kategorien-Tabelle'!E:F,2,FALSE),"""?"))))</f>
        <v>exp Antihistaminic Drugs/</v>
      </c>
    </row>
    <row r="21" spans="1:8" x14ac:dyDescent="0.3">
      <c r="A21" s="4" t="s">
        <v>6</v>
      </c>
      <c r="B21" t="s">
        <v>26</v>
      </c>
      <c r="C21" t="s">
        <v>904</v>
      </c>
      <c r="F21" s="2">
        <v>1</v>
      </c>
      <c r="G21" s="17" t="str">
        <f t="shared" si="2"/>
        <v xml:space="preserve">Histamine Antagonist*.ti,ab,kx. OR </v>
      </c>
      <c r="H21" t="str">
        <f>IF(E21="nein","",IF(C21="PSYNDEX Term","exp "&amp;B21&amp;"/",IF(C21="PSYNDEX Term (Fokus)","exp *"&amp;B21&amp;"/",IF(ISTEXT(C21),B21&amp;VLOOKUP(C21,'Kategorien-Tabelle'!E:F,2,FALSE),"""?"))))</f>
        <v>Histamine Antagonist*.ti,ab,kx.</v>
      </c>
    </row>
    <row r="22" spans="1:8" x14ac:dyDescent="0.3">
      <c r="A22" s="4" t="s">
        <v>6</v>
      </c>
      <c r="B22" t="s">
        <v>27</v>
      </c>
      <c r="C22" t="s">
        <v>904</v>
      </c>
      <c r="F22" s="2">
        <v>25</v>
      </c>
      <c r="G22" s="17" t="str">
        <f t="shared" si="2"/>
        <v xml:space="preserve">Antihistamin*.ti,ab,kx. OR </v>
      </c>
      <c r="H22" t="str">
        <f>IF(E22="nein","",IF(C22="PSYNDEX Term","exp "&amp;B22&amp;"/",IF(C22="PSYNDEX Term (Fokus)","exp *"&amp;B22&amp;"/",IF(ISTEXT(C22),B22&amp;VLOOKUP(C22,'Kategorien-Tabelle'!E:F,2,FALSE),"""?"))))</f>
        <v>Antihistamin*.ti,ab,kx.</v>
      </c>
    </row>
    <row r="23" spans="1:8" x14ac:dyDescent="0.3">
      <c r="B23" s="1" t="s">
        <v>6</v>
      </c>
      <c r="F23" s="2">
        <v>102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6" x14ac:dyDescent="0.3">
      <c r="B33" s="1" t="s">
        <v>30</v>
      </c>
      <c r="F33" s="2">
        <v>0</v>
      </c>
    </row>
    <row r="34" spans="2:6" ht="14.55" customHeight="1" x14ac:dyDescent="0.3"/>
  </sheetData>
  <autoFilter ref="A8:H33" xr:uid="{84E20366-6071-48C6-A96B-E484A0146367}"/>
  <hyperlinks>
    <hyperlink ref="J1" r:id="rId1" xr:uid="{2EF0F665-7228-433C-A48C-7A9B7BACD6EE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E29F5BE7-32AB-48BD-A6CF-34252CF98608}">
          <x14:formula1>
            <xm:f>'Kategorien-Tabelle'!$E$3:$E$116</xm:f>
          </x14:formula1>
          <xm:sqref>C20:C22 C10:C16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B8EE-6973-4171-9489-69AB7261B154}">
  <sheetPr>
    <tabColor rgb="FF0078AD"/>
  </sheetPr>
  <dimension ref="A1:J32"/>
  <sheetViews>
    <sheetView workbookViewId="0">
      <selection activeCell="I1" sqref="I1"/>
    </sheetView>
  </sheetViews>
  <sheetFormatPr baseColWidth="10" defaultColWidth="11.5546875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3.5546875" customWidth="1"/>
  </cols>
  <sheetData>
    <row r="1" spans="1:10" ht="14.55" customHeight="1" x14ac:dyDescent="0.3">
      <c r="A1" s="6" t="s">
        <v>24</v>
      </c>
      <c r="G1" s="56" t="s">
        <v>930</v>
      </c>
      <c r="H1" t="s">
        <v>31</v>
      </c>
      <c r="I1" s="13">
        <v>45756</v>
      </c>
      <c r="J1" s="14" t="s">
        <v>958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  <c r="G3" t="s">
        <v>929</v>
      </c>
    </row>
    <row r="4" spans="1:10" ht="14.55" customHeight="1" x14ac:dyDescent="0.3">
      <c r="A4" s="4" t="s">
        <v>7</v>
      </c>
      <c r="B4" t="s">
        <v>10</v>
      </c>
      <c r="G4" t="s">
        <v>977</v>
      </c>
    </row>
    <row r="5" spans="1:10" ht="14.55" customHeight="1" x14ac:dyDescent="0.3">
      <c r="A5" s="4" t="s">
        <v>8</v>
      </c>
      <c r="B5" t="s">
        <v>10</v>
      </c>
      <c r="F5" s="2"/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940</v>
      </c>
      <c r="C10" t="s">
        <v>934</v>
      </c>
      <c r="F10" s="2">
        <v>908</v>
      </c>
      <c r="G10" s="17" t="str">
        <f>IF(E10="nein","",H10&amp;" OR ")</f>
        <v xml:space="preserve">(THM "Seasonal Allergic Rhinitis") OR </v>
      </c>
      <c r="H10" t="str">
        <f>IF(E10="nein","",IF(ISTEXT(C10),VLOOKUP(C10,'Kategorien-Tabelle'!Q:R,2,FALSE)&amp;B10&amp;")","""?"))</f>
        <v>(THM "Seasonal Allergic Rhinitis")</v>
      </c>
    </row>
    <row r="11" spans="1:10" x14ac:dyDescent="0.3">
      <c r="A11" s="4" t="s">
        <v>3</v>
      </c>
      <c r="B11" t="s">
        <v>970</v>
      </c>
      <c r="C11" t="s">
        <v>934</v>
      </c>
      <c r="D11" t="s">
        <v>12</v>
      </c>
      <c r="E11" t="s">
        <v>13</v>
      </c>
      <c r="F11" s="2">
        <v>0</v>
      </c>
      <c r="G11" s="17" t="str">
        <f>IF(E11="nein","",H11&amp;" OR ")</f>
        <v/>
      </c>
      <c r="H11" t="str">
        <f>IF(E11="nein","",IF(ISTEXT(C11),VLOOKUP(C11,'Kategorien-Tabelle'!Q:R,2,FALSE)&amp;B11&amp;")","""?"))</f>
        <v/>
      </c>
    </row>
    <row r="12" spans="1:10" x14ac:dyDescent="0.3">
      <c r="A12" s="4" t="s">
        <v>3</v>
      </c>
      <c r="B12" t="s">
        <v>941</v>
      </c>
      <c r="C12" t="s">
        <v>934</v>
      </c>
      <c r="F12" s="2">
        <v>641</v>
      </c>
      <c r="G12" s="17" t="str">
        <f t="shared" ref="G12:G15" si="0">IF(E12="nein","",H12&amp;" OR ")</f>
        <v xml:space="preserve">(THM "Pollen Allergy") OR </v>
      </c>
      <c r="H12" t="str">
        <f>IF(E12="nein","",IF(ISTEXT(C12),VLOOKUP(C12,'Kategorien-Tabelle'!Q:R,2,FALSE)&amp;B12&amp;")","""?"))</f>
        <v>(THM "Pollen Allergy")</v>
      </c>
    </row>
    <row r="13" spans="1:10" x14ac:dyDescent="0.3">
      <c r="A13" s="4" t="s">
        <v>3</v>
      </c>
      <c r="B13" t="s">
        <v>20</v>
      </c>
      <c r="C13" t="s">
        <v>934</v>
      </c>
      <c r="F13" s="2">
        <v>528</v>
      </c>
      <c r="G13" s="17" t="str">
        <f t="shared" si="0"/>
        <v xml:space="preserve">(THM Pollinos*) OR </v>
      </c>
      <c r="H13" t="str">
        <f>IF(E13="nein","",IF(ISTEXT(C13),VLOOKUP(C13,'Kategorien-Tabelle'!Q:R,2,FALSE)&amp;B13&amp;")","""?"))</f>
        <v>(THM Pollinos*)</v>
      </c>
    </row>
    <row r="14" spans="1:10" x14ac:dyDescent="0.3">
      <c r="A14" s="4" t="s">
        <v>3</v>
      </c>
      <c r="B14" t="s">
        <v>942</v>
      </c>
      <c r="C14" t="s">
        <v>934</v>
      </c>
      <c r="F14" s="2">
        <v>1738</v>
      </c>
      <c r="G14" s="17" t="str">
        <f t="shared" si="0"/>
        <v xml:space="preserve">(THM "Hay Fever") OR </v>
      </c>
      <c r="H14" t="str">
        <f>IF(E14="nein","",IF(ISTEXT(C14),VLOOKUP(C14,'Kategorien-Tabelle'!Q:R,2,FALSE)&amp;B14&amp;")","""?"))</f>
        <v>(THM "Hay Fever")</v>
      </c>
    </row>
    <row r="15" spans="1:10" x14ac:dyDescent="0.3">
      <c r="A15" s="4" t="s">
        <v>3</v>
      </c>
      <c r="B15" t="s">
        <v>22</v>
      </c>
      <c r="C15" t="s">
        <v>934</v>
      </c>
      <c r="F15" s="2">
        <v>101</v>
      </c>
      <c r="G15" s="17" t="str">
        <f t="shared" si="0"/>
        <v xml:space="preserve">(THM Hayfever) OR </v>
      </c>
      <c r="H15" t="str">
        <f>IF(E15="nein","",IF(ISTEXT(C15),VLOOKUP(C15,'Kategorien-Tabelle'!Q:R,2,FALSE)&amp;B15&amp;")","""?"))</f>
        <v>(THM Hayfever)</v>
      </c>
    </row>
    <row r="16" spans="1:10" x14ac:dyDescent="0.3">
      <c r="B16" s="1" t="s">
        <v>3</v>
      </c>
      <c r="F16" s="2">
        <v>3805</v>
      </c>
      <c r="G16" s="17" t="str">
        <f>IF(E16="nein","",IF(ISTEXT(C16),"" &amp;"""" &amp;+B16 &amp;""""&amp;"["&amp;C16&amp;"] OR ",""))</f>
        <v/>
      </c>
    </row>
    <row r="17" spans="1:8" x14ac:dyDescent="0.3">
      <c r="F17" s="2"/>
      <c r="G17" s="17"/>
    </row>
    <row r="18" spans="1:8" s="3" customFormat="1" x14ac:dyDescent="0.3">
      <c r="A18" s="5" t="s">
        <v>6</v>
      </c>
      <c r="F18" s="11"/>
      <c r="G18" s="18"/>
    </row>
    <row r="19" spans="1:8" x14ac:dyDescent="0.3">
      <c r="A19" s="4" t="s">
        <v>6</v>
      </c>
      <c r="B19" t="s">
        <v>954</v>
      </c>
      <c r="C19" t="s">
        <v>934</v>
      </c>
      <c r="F19" s="2">
        <v>6907</v>
      </c>
      <c r="G19" s="17" t="str">
        <f t="shared" ref="G19:G20" si="1">IF(E19="nein","",H19&amp;" OR ")</f>
        <v xml:space="preserve">(THM "Histamine Antagonist") OR </v>
      </c>
      <c r="H19" t="str">
        <f>IF(E19="nein","",IF(ISTEXT(C19),VLOOKUP(C19,'Kategorien-Tabelle'!Q:R,2,FALSE)&amp;B19&amp;")","""?"))</f>
        <v>(THM "Histamine Antagonist")</v>
      </c>
    </row>
    <row r="20" spans="1:8" x14ac:dyDescent="0.3">
      <c r="A20" s="4" t="s">
        <v>6</v>
      </c>
      <c r="B20" t="s">
        <v>27</v>
      </c>
      <c r="C20" t="s">
        <v>934</v>
      </c>
      <c r="F20" s="2">
        <v>5168</v>
      </c>
      <c r="G20" s="17" t="str">
        <f t="shared" si="1"/>
        <v xml:space="preserve">(THM Antihistamin*) OR </v>
      </c>
      <c r="H20" t="str">
        <f>IF(E20="nein","",IF(ISTEXT(C20),VLOOKUP(C20,'Kategorien-Tabelle'!Q:R,2,FALSE)&amp;B20&amp;")","""?"))</f>
        <v>(THM Antihistamin*)</v>
      </c>
    </row>
    <row r="21" spans="1:8" x14ac:dyDescent="0.3">
      <c r="B21" s="1" t="s">
        <v>6</v>
      </c>
      <c r="F21" s="2">
        <v>11532</v>
      </c>
      <c r="G21" s="17"/>
    </row>
    <row r="22" spans="1:8" x14ac:dyDescent="0.3">
      <c r="F22" s="2"/>
      <c r="G22" s="17"/>
    </row>
    <row r="23" spans="1:8" s="3" customFormat="1" x14ac:dyDescent="0.3">
      <c r="A23" s="5" t="s">
        <v>7</v>
      </c>
      <c r="F23" s="11"/>
      <c r="G23" s="18"/>
    </row>
    <row r="24" spans="1:8" x14ac:dyDescent="0.3">
      <c r="F24" s="2"/>
      <c r="G24" s="17"/>
    </row>
    <row r="25" spans="1:8" s="3" customFormat="1" x14ac:dyDescent="0.3">
      <c r="A25" s="5" t="s">
        <v>8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9</v>
      </c>
      <c r="F27" s="11"/>
      <c r="G27" s="18"/>
    </row>
    <row r="28" spans="1:8" x14ac:dyDescent="0.3">
      <c r="F28" s="2"/>
      <c r="G28" s="17"/>
    </row>
    <row r="29" spans="1:8" s="9" customFormat="1" x14ac:dyDescent="0.3">
      <c r="A29" s="8"/>
      <c r="F29" s="12"/>
      <c r="H29" s="9" t="str">
        <f>IF(ISTEXT(C29),"" &amp;"""" &amp;+B29 &amp;""""&amp;"["&amp;C29&amp;"]","")</f>
        <v/>
      </c>
    </row>
    <row r="30" spans="1:8" x14ac:dyDescent="0.3">
      <c r="F30" s="2"/>
    </row>
    <row r="31" spans="1:8" x14ac:dyDescent="0.3">
      <c r="B31" s="1" t="s">
        <v>30</v>
      </c>
      <c r="F31" s="2">
        <v>1141</v>
      </c>
      <c r="H31" t="s">
        <v>971</v>
      </c>
    </row>
    <row r="32" spans="1:8" x14ac:dyDescent="0.3">
      <c r="F32" s="55" t="s">
        <v>972</v>
      </c>
    </row>
  </sheetData>
  <hyperlinks>
    <hyperlink ref="E1" r:id="rId1" display="https://www.clinicaltrials.gov/ct2/results/refine?show_xprt=Y" xr:uid="{2034ECAE-B9CC-4520-9026-922F7493D5B2}"/>
    <hyperlink ref="J1" r:id="rId2" xr:uid="{4F6DC26F-36DE-4392-BF8D-8981B3D3E970}"/>
  </hyperlinks>
  <pageMargins left="0.7" right="0.7" top="0.78740157499999996" bottom="0.78740157499999996" header="0.3" footer="0.3"/>
  <pageSetup paperSize="9" orientation="portrait" horizontalDpi="180" verticalDpi="180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482FC848-44DD-4EAE-8EC8-B313781CD1B5}">
          <x14:formula1>
            <xm:f>'Kategorien-Tabelle'!$Q$3:$Q$14</xm:f>
          </x14:formula1>
          <xm:sqref>C19:C20 C10:C15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8942-2E20-4B9B-B6A3-F046E2188391}">
  <sheetPr>
    <tabColor theme="0" tint="-0.249977111117893"/>
  </sheetPr>
  <dimension ref="A1:R138"/>
  <sheetViews>
    <sheetView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25.44140625" bestFit="1" customWidth="1"/>
    <col min="2" max="2" width="12.109375" customWidth="1"/>
    <col min="3" max="3" width="36.77734375" bestFit="1" customWidth="1"/>
    <col min="5" max="5" width="39.5546875" customWidth="1"/>
    <col min="7" max="7" width="31.44140625" bestFit="1" customWidth="1"/>
    <col min="9" max="9" width="32" bestFit="1" customWidth="1"/>
    <col min="11" max="11" width="23.33203125" bestFit="1" customWidth="1"/>
    <col min="13" max="13" width="32.44140625" bestFit="1" customWidth="1"/>
    <col min="15" max="15" width="26.44140625" bestFit="1" customWidth="1"/>
  </cols>
  <sheetData>
    <row r="1" spans="1:18" s="23" customFormat="1" x14ac:dyDescent="0.3">
      <c r="A1" s="34" t="s">
        <v>35</v>
      </c>
      <c r="B1" s="35"/>
      <c r="C1" s="34" t="s">
        <v>909</v>
      </c>
      <c r="D1" s="35"/>
      <c r="E1" s="40" t="s">
        <v>908</v>
      </c>
      <c r="F1" s="41"/>
      <c r="G1" s="34" t="s">
        <v>33</v>
      </c>
      <c r="H1" s="35"/>
      <c r="I1" s="42" t="s">
        <v>44</v>
      </c>
      <c r="J1" s="42"/>
      <c r="K1" s="40" t="s">
        <v>694</v>
      </c>
      <c r="L1" s="41"/>
      <c r="M1" s="40" t="s">
        <v>506</v>
      </c>
      <c r="N1" s="41"/>
      <c r="O1" s="40" t="s">
        <v>924</v>
      </c>
      <c r="P1" s="41"/>
      <c r="Q1" s="40" t="s">
        <v>930</v>
      </c>
      <c r="R1" s="41"/>
    </row>
    <row r="2" spans="1:18" x14ac:dyDescent="0.3">
      <c r="A2" s="24"/>
      <c r="B2" s="25"/>
      <c r="C2" s="30"/>
      <c r="D2" s="31"/>
      <c r="E2" s="23"/>
      <c r="F2" s="31"/>
      <c r="G2" s="44"/>
      <c r="H2" s="45"/>
      <c r="K2" s="69" t="s">
        <v>1064</v>
      </c>
      <c r="L2" s="25"/>
      <c r="M2" s="24"/>
      <c r="N2" s="25"/>
      <c r="O2" s="30"/>
      <c r="P2" s="31"/>
      <c r="Q2" s="30"/>
      <c r="R2" s="31"/>
    </row>
    <row r="3" spans="1:18" x14ac:dyDescent="0.3">
      <c r="A3" s="26" t="s">
        <v>5</v>
      </c>
      <c r="B3" s="27" t="s">
        <v>239</v>
      </c>
      <c r="C3" s="24" t="s">
        <v>5</v>
      </c>
      <c r="D3" s="25"/>
      <c r="E3" s="52" t="s">
        <v>906</v>
      </c>
      <c r="F3" s="25"/>
      <c r="G3" s="26" t="s">
        <v>5</v>
      </c>
      <c r="H3" s="27"/>
      <c r="I3" t="s">
        <v>148</v>
      </c>
      <c r="J3" t="s">
        <v>139</v>
      </c>
      <c r="K3" s="24" t="s">
        <v>695</v>
      </c>
      <c r="L3" s="25" t="s">
        <v>696</v>
      </c>
      <c r="M3" t="s">
        <v>5</v>
      </c>
      <c r="N3" t="s">
        <v>523</v>
      </c>
      <c r="O3" s="24" t="s">
        <v>711</v>
      </c>
      <c r="P3" s="25" t="s">
        <v>728</v>
      </c>
      <c r="Q3" s="24" t="s">
        <v>246</v>
      </c>
      <c r="R3" s="25" t="s">
        <v>943</v>
      </c>
    </row>
    <row r="4" spans="1:18" x14ac:dyDescent="0.3">
      <c r="A4" s="24" t="s">
        <v>200</v>
      </c>
      <c r="B4" s="25" t="s">
        <v>201</v>
      </c>
      <c r="C4" s="24" t="s">
        <v>200</v>
      </c>
      <c r="D4" s="25"/>
      <c r="E4" s="52" t="s">
        <v>907</v>
      </c>
      <c r="F4" s="25"/>
      <c r="G4" s="24" t="s">
        <v>200</v>
      </c>
      <c r="H4" s="27"/>
      <c r="I4" t="s">
        <v>53</v>
      </c>
      <c r="J4" t="s">
        <v>54</v>
      </c>
      <c r="K4" s="24" t="s">
        <v>497</v>
      </c>
      <c r="L4" s="25" t="s">
        <v>514</v>
      </c>
      <c r="M4" t="s">
        <v>507</v>
      </c>
      <c r="N4" t="s">
        <v>513</v>
      </c>
      <c r="O4" s="24" t="s">
        <v>955</v>
      </c>
      <c r="P4" s="25" t="s">
        <v>956</v>
      </c>
      <c r="Q4" t="s">
        <v>508</v>
      </c>
      <c r="R4" s="51" t="s">
        <v>944</v>
      </c>
    </row>
    <row r="5" spans="1:18" x14ac:dyDescent="0.3">
      <c r="A5" s="26" t="s">
        <v>34</v>
      </c>
      <c r="B5" s="27" t="s">
        <v>240</v>
      </c>
      <c r="C5" s="26" t="s">
        <v>34</v>
      </c>
      <c r="D5" s="25" t="s">
        <v>489</v>
      </c>
      <c r="E5" s="52" t="s">
        <v>961</v>
      </c>
      <c r="F5" s="25" t="s">
        <v>489</v>
      </c>
      <c r="G5" s="26" t="s">
        <v>34</v>
      </c>
      <c r="H5" s="27"/>
      <c r="I5" t="s">
        <v>141</v>
      </c>
      <c r="J5" t="s">
        <v>136</v>
      </c>
      <c r="K5" s="24"/>
      <c r="L5" s="25"/>
      <c r="M5" t="s">
        <v>511</v>
      </c>
      <c r="N5" t="s">
        <v>524</v>
      </c>
      <c r="O5" s="24" t="s">
        <v>37</v>
      </c>
      <c r="P5" s="25" t="s">
        <v>729</v>
      </c>
      <c r="Q5" t="s">
        <v>934</v>
      </c>
      <c r="R5" s="51" t="s">
        <v>945</v>
      </c>
    </row>
    <row r="6" spans="1:18" x14ac:dyDescent="0.3">
      <c r="A6" s="24" t="s">
        <v>37</v>
      </c>
      <c r="B6" s="25" t="s">
        <v>233</v>
      </c>
      <c r="C6" s="24" t="s">
        <v>492</v>
      </c>
      <c r="D6" s="25" t="s">
        <v>493</v>
      </c>
      <c r="E6" t="s">
        <v>775</v>
      </c>
      <c r="F6" s="25" t="s">
        <v>852</v>
      </c>
      <c r="G6" s="24" t="s">
        <v>497</v>
      </c>
      <c r="H6" s="25" t="s">
        <v>54</v>
      </c>
      <c r="I6" t="s">
        <v>142</v>
      </c>
      <c r="J6" t="s">
        <v>135</v>
      </c>
      <c r="K6" s="24" t="s">
        <v>47</v>
      </c>
      <c r="L6" s="25" t="s">
        <v>697</v>
      </c>
      <c r="M6" t="s">
        <v>508</v>
      </c>
      <c r="N6" t="s">
        <v>514</v>
      </c>
      <c r="O6" s="24" t="s">
        <v>241</v>
      </c>
      <c r="P6" s="25" t="s">
        <v>748</v>
      </c>
      <c r="R6" s="25"/>
    </row>
    <row r="7" spans="1:18" x14ac:dyDescent="0.3">
      <c r="A7" s="24" t="s">
        <v>4</v>
      </c>
      <c r="B7" s="25" t="s">
        <v>234</v>
      </c>
      <c r="C7" s="24" t="s">
        <v>39</v>
      </c>
      <c r="D7" s="25" t="s">
        <v>359</v>
      </c>
      <c r="E7" t="s">
        <v>37</v>
      </c>
      <c r="F7" s="25" t="s">
        <v>480</v>
      </c>
      <c r="G7" s="46" t="s">
        <v>490</v>
      </c>
      <c r="H7" s="47" t="s">
        <v>495</v>
      </c>
      <c r="I7" t="s">
        <v>143</v>
      </c>
      <c r="J7" t="s">
        <v>134</v>
      </c>
      <c r="K7" s="24" t="s">
        <v>1055</v>
      </c>
      <c r="L7" s="25" t="s">
        <v>702</v>
      </c>
      <c r="O7" s="24" t="s">
        <v>717</v>
      </c>
      <c r="P7" s="25" t="s">
        <v>739</v>
      </c>
      <c r="Q7" t="s">
        <v>932</v>
      </c>
      <c r="R7" s="25" t="s">
        <v>946</v>
      </c>
    </row>
    <row r="8" spans="1:18" x14ac:dyDescent="0.3">
      <c r="A8" s="24"/>
      <c r="B8" s="25"/>
      <c r="C8" s="24" t="s">
        <v>37</v>
      </c>
      <c r="D8" s="32" t="s">
        <v>480</v>
      </c>
      <c r="E8" t="s">
        <v>904</v>
      </c>
      <c r="F8" s="25" t="s">
        <v>960</v>
      </c>
      <c r="G8" s="24"/>
      <c r="H8" s="25"/>
      <c r="K8" s="24" t="s">
        <v>1005</v>
      </c>
      <c r="L8" s="25" t="s">
        <v>1033</v>
      </c>
      <c r="M8" t="s">
        <v>536</v>
      </c>
      <c r="N8" t="s">
        <v>526</v>
      </c>
      <c r="O8" s="24" t="s">
        <v>713</v>
      </c>
      <c r="P8" s="25" t="s">
        <v>732</v>
      </c>
      <c r="Q8" t="s">
        <v>931</v>
      </c>
      <c r="R8" s="25" t="s">
        <v>947</v>
      </c>
    </row>
    <row r="9" spans="1:18" x14ac:dyDescent="0.3">
      <c r="A9" s="24" t="s">
        <v>149</v>
      </c>
      <c r="B9" s="25" t="s">
        <v>150</v>
      </c>
      <c r="C9" s="24" t="s">
        <v>490</v>
      </c>
      <c r="D9" s="25" t="s">
        <v>491</v>
      </c>
      <c r="F9" s="25"/>
      <c r="G9" s="24" t="s">
        <v>47</v>
      </c>
      <c r="H9" s="25" t="s">
        <v>48</v>
      </c>
      <c r="I9" t="s">
        <v>45</v>
      </c>
      <c r="J9" t="s">
        <v>46</v>
      </c>
      <c r="K9" s="24" t="s">
        <v>1056</v>
      </c>
      <c r="L9" s="25" t="s">
        <v>1034</v>
      </c>
      <c r="M9" t="s">
        <v>510</v>
      </c>
      <c r="N9" t="s">
        <v>519</v>
      </c>
      <c r="O9" s="24" t="s">
        <v>714</v>
      </c>
      <c r="P9" s="25" t="s">
        <v>733</v>
      </c>
      <c r="Q9" t="s">
        <v>933</v>
      </c>
      <c r="R9" s="25" t="s">
        <v>948</v>
      </c>
    </row>
    <row r="10" spans="1:18" x14ac:dyDescent="0.3">
      <c r="A10" s="24" t="s">
        <v>151</v>
      </c>
      <c r="B10" s="25" t="s">
        <v>152</v>
      </c>
      <c r="C10" s="24"/>
      <c r="D10" s="25"/>
      <c r="E10" t="s">
        <v>246</v>
      </c>
      <c r="F10" s="25" t="s">
        <v>360</v>
      </c>
      <c r="G10" s="24" t="s">
        <v>501</v>
      </c>
      <c r="H10" s="25" t="s">
        <v>50</v>
      </c>
      <c r="I10" t="s">
        <v>47</v>
      </c>
      <c r="J10" t="s">
        <v>48</v>
      </c>
      <c r="K10" s="24" t="s">
        <v>1057</v>
      </c>
      <c r="L10" s="25" t="s">
        <v>703</v>
      </c>
      <c r="M10" t="s">
        <v>532</v>
      </c>
      <c r="N10" t="s">
        <v>520</v>
      </c>
      <c r="O10" s="24" t="s">
        <v>715</v>
      </c>
      <c r="P10" s="25" t="s">
        <v>734</v>
      </c>
      <c r="Q10" t="s">
        <v>936</v>
      </c>
      <c r="R10" s="25" t="s">
        <v>949</v>
      </c>
    </row>
    <row r="11" spans="1:18" x14ac:dyDescent="0.3">
      <c r="A11" s="24" t="s">
        <v>153</v>
      </c>
      <c r="B11" s="25" t="s">
        <v>154</v>
      </c>
      <c r="C11" s="24" t="s">
        <v>246</v>
      </c>
      <c r="D11" s="32" t="s">
        <v>360</v>
      </c>
      <c r="E11" t="s">
        <v>245</v>
      </c>
      <c r="F11" s="25" t="s">
        <v>361</v>
      </c>
      <c r="G11" s="24" t="s">
        <v>498</v>
      </c>
      <c r="H11" s="25" t="s">
        <v>62</v>
      </c>
      <c r="I11" t="s">
        <v>49</v>
      </c>
      <c r="J11" t="s">
        <v>50</v>
      </c>
      <c r="K11" s="24" t="s">
        <v>498</v>
      </c>
      <c r="L11" s="25" t="s">
        <v>515</v>
      </c>
      <c r="M11" t="s">
        <v>512</v>
      </c>
      <c r="N11" t="s">
        <v>521</v>
      </c>
      <c r="O11" s="24" t="s">
        <v>313</v>
      </c>
      <c r="P11" s="25" t="s">
        <v>735</v>
      </c>
      <c r="Q11" t="s">
        <v>935</v>
      </c>
      <c r="R11" s="25" t="s">
        <v>950</v>
      </c>
    </row>
    <row r="12" spans="1:18" x14ac:dyDescent="0.3">
      <c r="A12" s="24" t="s">
        <v>155</v>
      </c>
      <c r="B12" s="25" t="s">
        <v>156</v>
      </c>
      <c r="C12" s="24" t="s">
        <v>245</v>
      </c>
      <c r="D12" s="32" t="s">
        <v>361</v>
      </c>
      <c r="E12" t="s">
        <v>765</v>
      </c>
      <c r="F12" s="25" t="s">
        <v>362</v>
      </c>
      <c r="G12" s="24" t="s">
        <v>500</v>
      </c>
      <c r="H12" s="25" t="s">
        <v>244</v>
      </c>
      <c r="I12" t="s">
        <v>51</v>
      </c>
      <c r="J12" t="s">
        <v>52</v>
      </c>
      <c r="K12" s="24" t="s">
        <v>999</v>
      </c>
      <c r="L12" s="25" t="s">
        <v>1027</v>
      </c>
      <c r="M12" t="s">
        <v>539</v>
      </c>
      <c r="N12" t="s">
        <v>529</v>
      </c>
      <c r="O12" s="24"/>
      <c r="P12" s="25"/>
      <c r="Q12" t="s">
        <v>937</v>
      </c>
      <c r="R12" s="25" t="s">
        <v>951</v>
      </c>
    </row>
    <row r="13" spans="1:18" x14ac:dyDescent="0.3">
      <c r="A13" s="24" t="s">
        <v>157</v>
      </c>
      <c r="B13" s="25" t="s">
        <v>158</v>
      </c>
      <c r="C13" s="24" t="s">
        <v>248</v>
      </c>
      <c r="D13" s="32" t="s">
        <v>362</v>
      </c>
      <c r="E13" t="s">
        <v>706</v>
      </c>
      <c r="F13" s="25" t="s">
        <v>842</v>
      </c>
      <c r="G13" s="24" t="s">
        <v>241</v>
      </c>
      <c r="H13" s="25" t="s">
        <v>60</v>
      </c>
      <c r="I13" t="s">
        <v>55</v>
      </c>
      <c r="J13" t="s">
        <v>56</v>
      </c>
      <c r="K13" s="24" t="s">
        <v>1000</v>
      </c>
      <c r="L13" s="25" t="s">
        <v>1028</v>
      </c>
      <c r="M13" t="s">
        <v>531</v>
      </c>
      <c r="N13" t="s">
        <v>516</v>
      </c>
      <c r="O13" s="24" t="s">
        <v>245</v>
      </c>
      <c r="P13" s="25" t="s">
        <v>736</v>
      </c>
      <c r="Q13" t="s">
        <v>938</v>
      </c>
      <c r="R13" s="25" t="s">
        <v>952</v>
      </c>
    </row>
    <row r="14" spans="1:18" x14ac:dyDescent="0.3">
      <c r="A14" s="24" t="s">
        <v>159</v>
      </c>
      <c r="B14" s="25" t="s">
        <v>160</v>
      </c>
      <c r="C14" s="24" t="s">
        <v>249</v>
      </c>
      <c r="D14" s="32" t="s">
        <v>363</v>
      </c>
      <c r="E14" t="s">
        <v>766</v>
      </c>
      <c r="F14" s="25" t="s">
        <v>843</v>
      </c>
      <c r="G14" s="24" t="s">
        <v>192</v>
      </c>
      <c r="H14" s="25" t="s">
        <v>102</v>
      </c>
      <c r="I14" t="s">
        <v>57</v>
      </c>
      <c r="J14" t="s">
        <v>58</v>
      </c>
      <c r="K14" s="24" t="s">
        <v>1009</v>
      </c>
      <c r="L14" s="25" t="s">
        <v>1038</v>
      </c>
      <c r="M14" t="s">
        <v>187</v>
      </c>
      <c r="N14" t="s">
        <v>518</v>
      </c>
      <c r="O14" s="24" t="s">
        <v>706</v>
      </c>
      <c r="P14" s="25" t="s">
        <v>737</v>
      </c>
      <c r="Q14" t="s">
        <v>939</v>
      </c>
      <c r="R14" s="25" t="s">
        <v>953</v>
      </c>
    </row>
    <row r="15" spans="1:18" x14ac:dyDescent="0.3">
      <c r="A15" s="24" t="s">
        <v>161</v>
      </c>
      <c r="B15" s="25" t="s">
        <v>162</v>
      </c>
      <c r="C15" s="24" t="s">
        <v>250</v>
      </c>
      <c r="D15" s="32" t="s">
        <v>364</v>
      </c>
      <c r="E15" t="s">
        <v>716</v>
      </c>
      <c r="F15" s="25" t="s">
        <v>844</v>
      </c>
      <c r="G15" s="24" t="s">
        <v>494</v>
      </c>
      <c r="H15" s="25"/>
      <c r="I15" t="s">
        <v>59</v>
      </c>
      <c r="J15" t="s">
        <v>60</v>
      </c>
      <c r="K15" s="24" t="s">
        <v>1004</v>
      </c>
      <c r="L15" s="25" t="s">
        <v>1032</v>
      </c>
      <c r="M15" t="s">
        <v>509</v>
      </c>
      <c r="N15" t="s">
        <v>517</v>
      </c>
      <c r="O15" s="24" t="s">
        <v>716</v>
      </c>
      <c r="P15" s="25" t="s">
        <v>738</v>
      </c>
      <c r="R15" s="25"/>
    </row>
    <row r="16" spans="1:18" x14ac:dyDescent="0.3">
      <c r="A16" s="24" t="s">
        <v>163</v>
      </c>
      <c r="B16" s="25" t="s">
        <v>164</v>
      </c>
      <c r="C16" s="24" t="s">
        <v>153</v>
      </c>
      <c r="D16" s="32" t="s">
        <v>365</v>
      </c>
      <c r="E16" t="s">
        <v>767</v>
      </c>
      <c r="F16" s="25" t="s">
        <v>845</v>
      </c>
      <c r="G16" s="24" t="s">
        <v>36</v>
      </c>
      <c r="H16" s="25" t="s">
        <v>128</v>
      </c>
      <c r="I16" t="s">
        <v>61</v>
      </c>
      <c r="J16" t="s">
        <v>62</v>
      </c>
      <c r="K16" s="24" t="s">
        <v>1011</v>
      </c>
      <c r="L16" s="25" t="s">
        <v>1040</v>
      </c>
      <c r="M16" t="s">
        <v>533</v>
      </c>
      <c r="N16" t="s">
        <v>522</v>
      </c>
      <c r="O16" s="24" t="s">
        <v>155</v>
      </c>
      <c r="P16" s="25" t="s">
        <v>730</v>
      </c>
      <c r="R16" s="25"/>
    </row>
    <row r="17" spans="1:18" x14ac:dyDescent="0.3">
      <c r="A17" s="24" t="s">
        <v>165</v>
      </c>
      <c r="B17" s="25" t="s">
        <v>166</v>
      </c>
      <c r="C17" s="24" t="s">
        <v>251</v>
      </c>
      <c r="D17" s="32" t="s">
        <v>366</v>
      </c>
      <c r="E17" t="s">
        <v>768</v>
      </c>
      <c r="F17" s="25" t="s">
        <v>846</v>
      </c>
      <c r="G17" s="24" t="s">
        <v>502</v>
      </c>
      <c r="H17" s="25" t="s">
        <v>242</v>
      </c>
      <c r="I17" t="s">
        <v>63</v>
      </c>
      <c r="J17" t="s">
        <v>64</v>
      </c>
      <c r="K17" s="24" t="s">
        <v>1003</v>
      </c>
      <c r="L17" s="25" t="s">
        <v>1031</v>
      </c>
      <c r="M17" t="s">
        <v>534</v>
      </c>
      <c r="N17" t="s">
        <v>522</v>
      </c>
      <c r="O17" s="24" t="s">
        <v>712</v>
      </c>
      <c r="P17" s="25" t="s">
        <v>731</v>
      </c>
      <c r="R17" s="25"/>
    </row>
    <row r="18" spans="1:18" x14ac:dyDescent="0.3">
      <c r="A18" s="24" t="s">
        <v>167</v>
      </c>
      <c r="B18" s="25" t="s">
        <v>168</v>
      </c>
      <c r="C18" s="24" t="s">
        <v>252</v>
      </c>
      <c r="D18" s="32" t="s">
        <v>367</v>
      </c>
      <c r="E18" t="s">
        <v>769</v>
      </c>
      <c r="F18" s="25" t="s">
        <v>847</v>
      </c>
      <c r="G18" s="24" t="s">
        <v>499</v>
      </c>
      <c r="H18" s="25" t="s">
        <v>243</v>
      </c>
      <c r="I18" t="s">
        <v>65</v>
      </c>
      <c r="J18" t="s">
        <v>66</v>
      </c>
      <c r="K18" s="24" t="s">
        <v>1022</v>
      </c>
      <c r="L18" s="25" t="s">
        <v>1050</v>
      </c>
      <c r="M18" t="s">
        <v>530</v>
      </c>
      <c r="N18" t="s">
        <v>515</v>
      </c>
      <c r="O18" s="24" t="s">
        <v>718</v>
      </c>
      <c r="P18" s="25" t="s">
        <v>740</v>
      </c>
      <c r="R18" s="25"/>
    </row>
    <row r="19" spans="1:18" x14ac:dyDescent="0.3">
      <c r="A19" s="24" t="s">
        <v>169</v>
      </c>
      <c r="B19" s="25" t="s">
        <v>170</v>
      </c>
      <c r="C19" s="24" t="s">
        <v>253</v>
      </c>
      <c r="D19" s="32" t="s">
        <v>368</v>
      </c>
      <c r="E19" t="s">
        <v>155</v>
      </c>
      <c r="F19" s="25" t="s">
        <v>368</v>
      </c>
      <c r="G19" s="24"/>
      <c r="H19" s="25"/>
      <c r="I19" t="s">
        <v>67</v>
      </c>
      <c r="J19" t="s">
        <v>68</v>
      </c>
      <c r="K19" s="24" t="s">
        <v>1001</v>
      </c>
      <c r="L19" s="25" t="s">
        <v>1029</v>
      </c>
      <c r="M19" t="s">
        <v>538</v>
      </c>
      <c r="N19" t="s">
        <v>528</v>
      </c>
      <c r="O19" s="24" t="s">
        <v>279</v>
      </c>
      <c r="P19" s="25" t="s">
        <v>741</v>
      </c>
      <c r="R19" s="25"/>
    </row>
    <row r="20" spans="1:18" x14ac:dyDescent="0.3">
      <c r="A20" s="24" t="s">
        <v>171</v>
      </c>
      <c r="B20" s="25" t="s">
        <v>172</v>
      </c>
      <c r="C20" s="24" t="s">
        <v>254</v>
      </c>
      <c r="D20" s="32" t="s">
        <v>369</v>
      </c>
      <c r="E20" t="s">
        <v>770</v>
      </c>
      <c r="F20" s="25" t="s">
        <v>367</v>
      </c>
      <c r="G20" s="26" t="s">
        <v>540</v>
      </c>
      <c r="H20" s="27" t="s">
        <v>541</v>
      </c>
      <c r="I20" t="s">
        <v>69</v>
      </c>
      <c r="J20" t="s">
        <v>70</v>
      </c>
      <c r="K20" s="24" t="s">
        <v>1021</v>
      </c>
      <c r="L20" s="25" t="s">
        <v>1049</v>
      </c>
      <c r="M20" t="s">
        <v>535</v>
      </c>
      <c r="N20" t="s">
        <v>525</v>
      </c>
      <c r="O20" s="24" t="s">
        <v>705</v>
      </c>
      <c r="P20" s="25" t="s">
        <v>742</v>
      </c>
      <c r="R20" s="25"/>
    </row>
    <row r="21" spans="1:18" ht="15" thickBot="1" x14ac:dyDescent="0.35">
      <c r="A21" s="24" t="s">
        <v>173</v>
      </c>
      <c r="B21" s="25" t="s">
        <v>174</v>
      </c>
      <c r="C21" s="24" t="s">
        <v>255</v>
      </c>
      <c r="D21" s="32" t="s">
        <v>370</v>
      </c>
      <c r="E21" t="s">
        <v>771</v>
      </c>
      <c r="F21" s="25" t="s">
        <v>366</v>
      </c>
      <c r="G21" s="26" t="s">
        <v>542</v>
      </c>
      <c r="H21" s="27" t="s">
        <v>543</v>
      </c>
      <c r="I21" t="s">
        <v>71</v>
      </c>
      <c r="J21" t="s">
        <v>72</v>
      </c>
      <c r="K21" s="24" t="s">
        <v>1013</v>
      </c>
      <c r="L21" s="25" t="s">
        <v>1042</v>
      </c>
      <c r="M21" s="43" t="s">
        <v>537</v>
      </c>
      <c r="N21" s="43" t="s">
        <v>527</v>
      </c>
      <c r="O21" s="24" t="s">
        <v>510</v>
      </c>
      <c r="P21" s="25" t="s">
        <v>743</v>
      </c>
      <c r="R21" s="25"/>
    </row>
    <row r="22" spans="1:18" x14ac:dyDescent="0.3">
      <c r="A22" s="24" t="s">
        <v>175</v>
      </c>
      <c r="B22" s="25" t="s">
        <v>176</v>
      </c>
      <c r="C22" s="24" t="s">
        <v>256</v>
      </c>
      <c r="D22" s="32" t="s">
        <v>371</v>
      </c>
      <c r="E22" t="s">
        <v>772</v>
      </c>
      <c r="F22" s="25" t="s">
        <v>848</v>
      </c>
      <c r="G22" s="26" t="s">
        <v>544</v>
      </c>
      <c r="H22" s="27" t="s">
        <v>545</v>
      </c>
      <c r="I22" t="s">
        <v>73</v>
      </c>
      <c r="J22" t="s">
        <v>74</v>
      </c>
      <c r="K22" s="24" t="s">
        <v>1015</v>
      </c>
      <c r="L22" s="25" t="s">
        <v>1044</v>
      </c>
      <c r="O22" s="24" t="s">
        <v>719</v>
      </c>
      <c r="P22" s="25" t="s">
        <v>744</v>
      </c>
      <c r="R22" s="25"/>
    </row>
    <row r="23" spans="1:18" x14ac:dyDescent="0.3">
      <c r="A23" s="24" t="s">
        <v>177</v>
      </c>
      <c r="B23" s="25" t="s">
        <v>178</v>
      </c>
      <c r="C23" s="24" t="s">
        <v>257</v>
      </c>
      <c r="D23" s="32" t="s">
        <v>372</v>
      </c>
      <c r="E23" t="s">
        <v>773</v>
      </c>
      <c r="F23" s="25" t="s">
        <v>849</v>
      </c>
      <c r="G23" s="26" t="s">
        <v>546</v>
      </c>
      <c r="H23" s="27" t="s">
        <v>547</v>
      </c>
      <c r="I23" t="s">
        <v>75</v>
      </c>
      <c r="J23" t="s">
        <v>76</v>
      </c>
      <c r="K23" s="24" t="s">
        <v>1016</v>
      </c>
      <c r="L23" s="25" t="s">
        <v>1045</v>
      </c>
      <c r="O23" s="24" t="s">
        <v>187</v>
      </c>
      <c r="P23" s="25" t="s">
        <v>745</v>
      </c>
      <c r="R23" s="25"/>
    </row>
    <row r="24" spans="1:18" x14ac:dyDescent="0.3">
      <c r="A24" s="24" t="s">
        <v>179</v>
      </c>
      <c r="B24" s="25" t="s">
        <v>180</v>
      </c>
      <c r="C24" s="24" t="s">
        <v>258</v>
      </c>
      <c r="D24" s="32" t="s">
        <v>373</v>
      </c>
      <c r="E24" t="s">
        <v>265</v>
      </c>
      <c r="F24" s="25" t="s">
        <v>380</v>
      </c>
      <c r="G24" s="26" t="s">
        <v>548</v>
      </c>
      <c r="H24" s="27" t="s">
        <v>549</v>
      </c>
      <c r="I24" t="s">
        <v>77</v>
      </c>
      <c r="J24" t="s">
        <v>78</v>
      </c>
      <c r="K24" s="24" t="s">
        <v>1014</v>
      </c>
      <c r="L24" s="25" t="s">
        <v>1043</v>
      </c>
      <c r="O24" s="24" t="s">
        <v>509</v>
      </c>
      <c r="P24" s="25" t="s">
        <v>746</v>
      </c>
      <c r="R24" s="25"/>
    </row>
    <row r="25" spans="1:18" x14ac:dyDescent="0.3">
      <c r="A25" s="24" t="s">
        <v>181</v>
      </c>
      <c r="B25" s="25" t="s">
        <v>182</v>
      </c>
      <c r="C25" s="24" t="s">
        <v>259</v>
      </c>
      <c r="D25" s="32" t="s">
        <v>374</v>
      </c>
      <c r="E25" t="s">
        <v>270</v>
      </c>
      <c r="F25" s="25" t="s">
        <v>385</v>
      </c>
      <c r="G25" s="26" t="s">
        <v>550</v>
      </c>
      <c r="H25" s="27" t="s">
        <v>551</v>
      </c>
      <c r="I25" t="s">
        <v>79</v>
      </c>
      <c r="J25" t="s">
        <v>80</v>
      </c>
      <c r="K25" s="24" t="s">
        <v>1058</v>
      </c>
      <c r="L25" s="25" t="s">
        <v>698</v>
      </c>
      <c r="O25" s="24" t="s">
        <v>189</v>
      </c>
      <c r="P25" s="25" t="s">
        <v>747</v>
      </c>
      <c r="R25" s="25"/>
    </row>
    <row r="26" spans="1:18" x14ac:dyDescent="0.3">
      <c r="A26" s="24" t="s">
        <v>183</v>
      </c>
      <c r="B26" s="25" t="s">
        <v>184</v>
      </c>
      <c r="C26" s="24" t="s">
        <v>260</v>
      </c>
      <c r="D26" s="32" t="s">
        <v>375</v>
      </c>
      <c r="E26" t="s">
        <v>774</v>
      </c>
      <c r="F26" s="25" t="s">
        <v>850</v>
      </c>
      <c r="G26" s="26" t="s">
        <v>552</v>
      </c>
      <c r="H26" s="27" t="s">
        <v>553</v>
      </c>
      <c r="I26" t="s">
        <v>81</v>
      </c>
      <c r="J26" t="s">
        <v>82</v>
      </c>
      <c r="K26" s="24" t="s">
        <v>1019</v>
      </c>
      <c r="L26" s="25" t="s">
        <v>1047</v>
      </c>
      <c r="O26" s="24" t="s">
        <v>720</v>
      </c>
      <c r="P26" s="25" t="s">
        <v>749</v>
      </c>
      <c r="R26" s="25"/>
    </row>
    <row r="27" spans="1:18" x14ac:dyDescent="0.3">
      <c r="A27" s="24" t="s">
        <v>185</v>
      </c>
      <c r="B27" s="25" t="s">
        <v>186</v>
      </c>
      <c r="C27" s="24" t="s">
        <v>261</v>
      </c>
      <c r="D27" s="32" t="s">
        <v>376</v>
      </c>
      <c r="E27" t="s">
        <v>707</v>
      </c>
      <c r="F27" s="25" t="s">
        <v>851</v>
      </c>
      <c r="G27" s="26" t="s">
        <v>554</v>
      </c>
      <c r="H27" s="27" t="s">
        <v>555</v>
      </c>
      <c r="I27" t="s">
        <v>83</v>
      </c>
      <c r="J27" t="s">
        <v>84</v>
      </c>
      <c r="K27" s="24" t="s">
        <v>1059</v>
      </c>
      <c r="L27" s="25" t="s">
        <v>701</v>
      </c>
      <c r="O27" s="24" t="s">
        <v>721</v>
      </c>
      <c r="P27" s="25" t="s">
        <v>750</v>
      </c>
      <c r="R27" s="25"/>
    </row>
    <row r="28" spans="1:18" x14ac:dyDescent="0.3">
      <c r="A28" s="24" t="s">
        <v>187</v>
      </c>
      <c r="B28" s="25" t="s">
        <v>188</v>
      </c>
      <c r="C28" s="24" t="s">
        <v>262</v>
      </c>
      <c r="D28" s="32" t="s">
        <v>377</v>
      </c>
      <c r="E28" t="s">
        <v>776</v>
      </c>
      <c r="F28" s="25" t="s">
        <v>853</v>
      </c>
      <c r="G28" s="26" t="s">
        <v>556</v>
      </c>
      <c r="H28" s="27" t="s">
        <v>557</v>
      </c>
      <c r="I28" t="s">
        <v>85</v>
      </c>
      <c r="J28" t="s">
        <v>86</v>
      </c>
      <c r="K28" s="24" t="s">
        <v>1002</v>
      </c>
      <c r="L28" s="25" t="s">
        <v>1030</v>
      </c>
      <c r="O28" s="24" t="s">
        <v>722</v>
      </c>
      <c r="P28" s="25" t="s">
        <v>751</v>
      </c>
      <c r="R28" s="25"/>
    </row>
    <row r="29" spans="1:18" x14ac:dyDescent="0.3">
      <c r="A29" s="24" t="s">
        <v>189</v>
      </c>
      <c r="B29" s="25" t="s">
        <v>190</v>
      </c>
      <c r="C29" s="24" t="s">
        <v>263</v>
      </c>
      <c r="D29" s="32" t="s">
        <v>378</v>
      </c>
      <c r="E29" t="s">
        <v>718</v>
      </c>
      <c r="F29" s="25" t="s">
        <v>854</v>
      </c>
      <c r="G29" s="26" t="s">
        <v>558</v>
      </c>
      <c r="H29" s="27" t="s">
        <v>559</v>
      </c>
      <c r="I29" t="s">
        <v>87</v>
      </c>
      <c r="J29" t="s">
        <v>88</v>
      </c>
      <c r="K29" s="24" t="s">
        <v>192</v>
      </c>
      <c r="L29" s="25" t="s">
        <v>520</v>
      </c>
      <c r="O29" s="24" t="s">
        <v>723</v>
      </c>
      <c r="P29" s="25" t="s">
        <v>752</v>
      </c>
      <c r="R29" s="25"/>
    </row>
    <row r="30" spans="1:18" x14ac:dyDescent="0.3">
      <c r="A30" s="24" t="s">
        <v>38</v>
      </c>
      <c r="B30" s="25" t="s">
        <v>191</v>
      </c>
      <c r="C30" s="24" t="s">
        <v>264</v>
      </c>
      <c r="D30" s="32" t="s">
        <v>379</v>
      </c>
      <c r="E30" t="s">
        <v>763</v>
      </c>
      <c r="F30" s="25" t="s">
        <v>393</v>
      </c>
      <c r="G30" s="26" t="s">
        <v>560</v>
      </c>
      <c r="H30" s="27" t="s">
        <v>561</v>
      </c>
      <c r="I30" t="s">
        <v>89</v>
      </c>
      <c r="J30" t="s">
        <v>90</v>
      </c>
      <c r="K30" s="24" t="s">
        <v>1024</v>
      </c>
      <c r="L30" s="25" t="s">
        <v>1052</v>
      </c>
      <c r="O30" s="24" t="s">
        <v>724</v>
      </c>
      <c r="P30" s="25" t="s">
        <v>753</v>
      </c>
      <c r="R30" s="25"/>
    </row>
    <row r="31" spans="1:18" x14ac:dyDescent="0.3">
      <c r="A31" s="24" t="s">
        <v>192</v>
      </c>
      <c r="B31" s="25" t="s">
        <v>193</v>
      </c>
      <c r="C31" s="24" t="s">
        <v>265</v>
      </c>
      <c r="D31" s="32" t="s">
        <v>380</v>
      </c>
      <c r="E31" t="s">
        <v>777</v>
      </c>
      <c r="F31" s="25" t="s">
        <v>394</v>
      </c>
      <c r="G31" s="26" t="s">
        <v>562</v>
      </c>
      <c r="H31" s="27" t="s">
        <v>563</v>
      </c>
      <c r="I31" t="s">
        <v>91</v>
      </c>
      <c r="J31" t="s">
        <v>92</v>
      </c>
      <c r="K31" s="24" t="s">
        <v>1025</v>
      </c>
      <c r="L31" s="25" t="s">
        <v>1053</v>
      </c>
      <c r="O31" s="24" t="s">
        <v>709</v>
      </c>
      <c r="P31" s="25" t="s">
        <v>754</v>
      </c>
      <c r="R31" s="25"/>
    </row>
    <row r="32" spans="1:18" x14ac:dyDescent="0.3">
      <c r="A32" s="24" t="s">
        <v>194</v>
      </c>
      <c r="B32" s="25" t="s">
        <v>195</v>
      </c>
      <c r="C32" s="24" t="s">
        <v>266</v>
      </c>
      <c r="D32" s="32" t="s">
        <v>381</v>
      </c>
      <c r="E32" t="s">
        <v>778</v>
      </c>
      <c r="F32" s="25" t="s">
        <v>855</v>
      </c>
      <c r="G32" s="26" t="s">
        <v>564</v>
      </c>
      <c r="H32" s="27" t="s">
        <v>565</v>
      </c>
      <c r="I32" t="s">
        <v>93</v>
      </c>
      <c r="J32" t="s">
        <v>94</v>
      </c>
      <c r="K32" s="24" t="s">
        <v>1026</v>
      </c>
      <c r="L32" s="25" t="s">
        <v>1054</v>
      </c>
      <c r="O32" s="24" t="s">
        <v>36</v>
      </c>
      <c r="P32" s="25" t="s">
        <v>755</v>
      </c>
      <c r="R32" s="25"/>
    </row>
    <row r="33" spans="1:18" x14ac:dyDescent="0.3">
      <c r="A33" s="24" t="s">
        <v>196</v>
      </c>
      <c r="B33" s="25" t="s">
        <v>197</v>
      </c>
      <c r="C33" s="24" t="s">
        <v>267</v>
      </c>
      <c r="D33" s="32" t="s">
        <v>382</v>
      </c>
      <c r="E33" t="s">
        <v>779</v>
      </c>
      <c r="F33" s="25" t="s">
        <v>856</v>
      </c>
      <c r="G33" s="26" t="s">
        <v>566</v>
      </c>
      <c r="H33" s="27" t="s">
        <v>567</v>
      </c>
      <c r="I33" t="s">
        <v>144</v>
      </c>
      <c r="J33" t="s">
        <v>137</v>
      </c>
      <c r="K33" s="24" t="s">
        <v>1006</v>
      </c>
      <c r="L33" s="25" t="s">
        <v>1035</v>
      </c>
      <c r="O33" s="24" t="s">
        <v>225</v>
      </c>
      <c r="P33" s="25" t="s">
        <v>756</v>
      </c>
      <c r="R33" s="25"/>
    </row>
    <row r="34" spans="1:18" x14ac:dyDescent="0.3">
      <c r="A34" s="24" t="s">
        <v>198</v>
      </c>
      <c r="B34" s="25" t="s">
        <v>199</v>
      </c>
      <c r="C34" s="24" t="s">
        <v>268</v>
      </c>
      <c r="D34" s="32" t="s">
        <v>383</v>
      </c>
      <c r="E34" t="s">
        <v>779</v>
      </c>
      <c r="F34" s="25" t="s">
        <v>379</v>
      </c>
      <c r="G34" s="26" t="s">
        <v>568</v>
      </c>
      <c r="H34" s="27" t="s">
        <v>569</v>
      </c>
      <c r="I34" t="s">
        <v>145</v>
      </c>
      <c r="J34" t="s">
        <v>138</v>
      </c>
      <c r="K34" s="24" t="s">
        <v>1010</v>
      </c>
      <c r="L34" s="25" t="s">
        <v>1039</v>
      </c>
      <c r="O34" s="24" t="s">
        <v>710</v>
      </c>
      <c r="P34" s="25" t="s">
        <v>757</v>
      </c>
      <c r="R34" s="25"/>
    </row>
    <row r="35" spans="1:18" x14ac:dyDescent="0.3">
      <c r="A35" s="24" t="s">
        <v>202</v>
      </c>
      <c r="B35" s="25" t="s">
        <v>203</v>
      </c>
      <c r="C35" s="24" t="s">
        <v>269</v>
      </c>
      <c r="D35" s="32" t="s">
        <v>384</v>
      </c>
      <c r="E35" t="s">
        <v>780</v>
      </c>
      <c r="F35" s="25" t="s">
        <v>857</v>
      </c>
      <c r="G35" s="26" t="s">
        <v>570</v>
      </c>
      <c r="H35" s="27" t="s">
        <v>571</v>
      </c>
      <c r="I35" t="s">
        <v>95</v>
      </c>
      <c r="J35" t="s">
        <v>96</v>
      </c>
      <c r="K35" s="24" t="s">
        <v>1018</v>
      </c>
      <c r="L35" s="25" t="s">
        <v>1046</v>
      </c>
      <c r="O35" s="24" t="s">
        <v>725</v>
      </c>
      <c r="P35" s="25" t="s">
        <v>758</v>
      </c>
      <c r="R35" s="25"/>
    </row>
    <row r="36" spans="1:18" x14ac:dyDescent="0.3">
      <c r="A36" s="24" t="s">
        <v>204</v>
      </c>
      <c r="B36" s="25" t="s">
        <v>205</v>
      </c>
      <c r="C36" s="24" t="s">
        <v>270</v>
      </c>
      <c r="D36" s="32" t="s">
        <v>385</v>
      </c>
      <c r="E36" t="s">
        <v>781</v>
      </c>
      <c r="F36" s="25" t="s">
        <v>858</v>
      </c>
      <c r="G36" s="26" t="s">
        <v>572</v>
      </c>
      <c r="H36" s="27" t="s">
        <v>573</v>
      </c>
      <c r="I36" t="s">
        <v>97</v>
      </c>
      <c r="J36" t="s">
        <v>98</v>
      </c>
      <c r="K36" s="24" t="s">
        <v>1060</v>
      </c>
      <c r="L36" s="25" t="s">
        <v>525</v>
      </c>
      <c r="O36" s="24" t="s">
        <v>726</v>
      </c>
      <c r="P36" s="25" t="s">
        <v>759</v>
      </c>
      <c r="R36" s="25"/>
    </row>
    <row r="37" spans="1:18" x14ac:dyDescent="0.3">
      <c r="A37" s="24" t="s">
        <v>206</v>
      </c>
      <c r="B37" s="25" t="s">
        <v>207</v>
      </c>
      <c r="C37" s="24" t="s">
        <v>271</v>
      </c>
      <c r="D37" s="32" t="s">
        <v>386</v>
      </c>
      <c r="E37" t="s">
        <v>280</v>
      </c>
      <c r="F37" s="25" t="s">
        <v>397</v>
      </c>
      <c r="G37" s="26" t="s">
        <v>574</v>
      </c>
      <c r="H37" s="27" t="s">
        <v>575</v>
      </c>
      <c r="I37" t="s">
        <v>99</v>
      </c>
      <c r="J37" t="s">
        <v>100</v>
      </c>
      <c r="K37" s="24" t="s">
        <v>1020</v>
      </c>
      <c r="L37" s="25" t="s">
        <v>1048</v>
      </c>
      <c r="O37" s="24" t="s">
        <v>727</v>
      </c>
      <c r="P37" s="25" t="s">
        <v>760</v>
      </c>
      <c r="R37" s="25"/>
    </row>
    <row r="38" spans="1:18" x14ac:dyDescent="0.3">
      <c r="A38" s="24" t="s">
        <v>208</v>
      </c>
      <c r="B38" s="25" t="s">
        <v>209</v>
      </c>
      <c r="C38" s="24" t="s">
        <v>272</v>
      </c>
      <c r="D38" s="32" t="s">
        <v>387</v>
      </c>
      <c r="E38" t="s">
        <v>782</v>
      </c>
      <c r="F38" s="25" t="s">
        <v>859</v>
      </c>
      <c r="G38" s="26" t="s">
        <v>576</v>
      </c>
      <c r="H38" s="27" t="s">
        <v>577</v>
      </c>
      <c r="I38" t="s">
        <v>101</v>
      </c>
      <c r="J38" t="s">
        <v>102</v>
      </c>
      <c r="K38" s="24" t="s">
        <v>1017</v>
      </c>
      <c r="L38" s="25" t="s">
        <v>528</v>
      </c>
      <c r="O38" s="24" t="s">
        <v>237</v>
      </c>
      <c r="P38" s="25" t="s">
        <v>761</v>
      </c>
      <c r="R38" s="25"/>
    </row>
    <row r="39" spans="1:18" x14ac:dyDescent="0.3">
      <c r="A39" s="24" t="s">
        <v>210</v>
      </c>
      <c r="B39" s="25" t="s">
        <v>211</v>
      </c>
      <c r="C39" s="24" t="s">
        <v>273</v>
      </c>
      <c r="D39" s="32" t="s">
        <v>388</v>
      </c>
      <c r="E39" t="s">
        <v>783</v>
      </c>
      <c r="F39" s="25" t="s">
        <v>860</v>
      </c>
      <c r="G39" s="26" t="s">
        <v>578</v>
      </c>
      <c r="H39" s="27" t="s">
        <v>579</v>
      </c>
      <c r="I39" t="s">
        <v>103</v>
      </c>
      <c r="J39" t="s">
        <v>104</v>
      </c>
      <c r="K39" s="24" t="s">
        <v>1061</v>
      </c>
      <c r="L39" s="25" t="s">
        <v>699</v>
      </c>
      <c r="O39" s="24" t="s">
        <v>358</v>
      </c>
      <c r="P39" s="25" t="s">
        <v>762</v>
      </c>
      <c r="R39" s="25"/>
    </row>
    <row r="40" spans="1:18" x14ac:dyDescent="0.3">
      <c r="A40" s="24" t="s">
        <v>212</v>
      </c>
      <c r="B40" s="25" t="s">
        <v>213</v>
      </c>
      <c r="C40" s="24" t="s">
        <v>274</v>
      </c>
      <c r="D40" s="32" t="s">
        <v>389</v>
      </c>
      <c r="E40" t="s">
        <v>784</v>
      </c>
      <c r="F40" s="25" t="s">
        <v>861</v>
      </c>
      <c r="G40" s="26" t="s">
        <v>580</v>
      </c>
      <c r="H40" s="27" t="s">
        <v>581</v>
      </c>
      <c r="I40" t="s">
        <v>105</v>
      </c>
      <c r="J40" t="s">
        <v>106</v>
      </c>
      <c r="K40" s="24" t="s">
        <v>1008</v>
      </c>
      <c r="L40" s="25" t="s">
        <v>1037</v>
      </c>
      <c r="O40" s="24" t="s">
        <v>910</v>
      </c>
      <c r="P40" s="25" t="s">
        <v>917</v>
      </c>
      <c r="R40" s="25"/>
    </row>
    <row r="41" spans="1:18" x14ac:dyDescent="0.3">
      <c r="A41" s="24" t="s">
        <v>214</v>
      </c>
      <c r="B41" s="25" t="s">
        <v>215</v>
      </c>
      <c r="C41" s="24" t="s">
        <v>275</v>
      </c>
      <c r="D41" s="32" t="s">
        <v>390</v>
      </c>
      <c r="E41" t="s">
        <v>705</v>
      </c>
      <c r="F41" s="25" t="s">
        <v>395</v>
      </c>
      <c r="G41" s="26" t="s">
        <v>582</v>
      </c>
      <c r="H41" s="27" t="s">
        <v>583</v>
      </c>
      <c r="I41" t="s">
        <v>107</v>
      </c>
      <c r="J41" t="s">
        <v>108</v>
      </c>
      <c r="K41" s="24" t="s">
        <v>1007</v>
      </c>
      <c r="L41" s="25" t="s">
        <v>1036</v>
      </c>
      <c r="O41" s="24" t="s">
        <v>911</v>
      </c>
      <c r="P41" s="25" t="s">
        <v>918</v>
      </c>
      <c r="R41" s="25"/>
    </row>
    <row r="42" spans="1:18" x14ac:dyDescent="0.3">
      <c r="A42" s="24" t="s">
        <v>216</v>
      </c>
      <c r="B42" s="25" t="s">
        <v>217</v>
      </c>
      <c r="C42" s="24" t="s">
        <v>276</v>
      </c>
      <c r="D42" s="32" t="s">
        <v>391</v>
      </c>
      <c r="E42" t="s">
        <v>785</v>
      </c>
      <c r="F42" s="25" t="s">
        <v>862</v>
      </c>
      <c r="G42" s="26" t="s">
        <v>584</v>
      </c>
      <c r="H42" s="27" t="s">
        <v>585</v>
      </c>
      <c r="I42" t="s">
        <v>109</v>
      </c>
      <c r="J42" t="s">
        <v>110</v>
      </c>
      <c r="K42" s="24" t="s">
        <v>1023</v>
      </c>
      <c r="L42" s="25" t="s">
        <v>1051</v>
      </c>
      <c r="O42" s="24" t="s">
        <v>912</v>
      </c>
      <c r="P42" s="25" t="s">
        <v>919</v>
      </c>
      <c r="R42" s="25"/>
    </row>
    <row r="43" spans="1:18" x14ac:dyDescent="0.3">
      <c r="A43" s="24" t="s">
        <v>218</v>
      </c>
      <c r="B43" s="25" t="s">
        <v>219</v>
      </c>
      <c r="C43" s="24" t="s">
        <v>277</v>
      </c>
      <c r="D43" s="32" t="s">
        <v>392</v>
      </c>
      <c r="E43" t="s">
        <v>764</v>
      </c>
      <c r="F43" s="25" t="s">
        <v>863</v>
      </c>
      <c r="G43" s="26" t="s">
        <v>586</v>
      </c>
      <c r="H43" s="27" t="s">
        <v>587</v>
      </c>
      <c r="I43" t="s">
        <v>111</v>
      </c>
      <c r="J43" t="s">
        <v>112</v>
      </c>
      <c r="K43" s="24" t="s">
        <v>497</v>
      </c>
      <c r="L43" s="25" t="s">
        <v>514</v>
      </c>
      <c r="O43" s="24" t="s">
        <v>913</v>
      </c>
      <c r="P43" s="25" t="s">
        <v>920</v>
      </c>
      <c r="R43" s="25"/>
    </row>
    <row r="44" spans="1:18" x14ac:dyDescent="0.3">
      <c r="A44" s="24" t="s">
        <v>220</v>
      </c>
      <c r="B44" s="25" t="s">
        <v>221</v>
      </c>
      <c r="C44" s="24" t="s">
        <v>165</v>
      </c>
      <c r="D44" s="32" t="s">
        <v>393</v>
      </c>
      <c r="E44" t="s">
        <v>786</v>
      </c>
      <c r="F44" s="25" t="s">
        <v>864</v>
      </c>
      <c r="G44" s="26" t="s">
        <v>588</v>
      </c>
      <c r="H44" s="27" t="s">
        <v>589</v>
      </c>
      <c r="I44" t="s">
        <v>113</v>
      </c>
      <c r="J44" t="s">
        <v>114</v>
      </c>
      <c r="K44" s="24" t="s">
        <v>695</v>
      </c>
      <c r="L44" s="25" t="s">
        <v>696</v>
      </c>
      <c r="O44" s="24" t="s">
        <v>914</v>
      </c>
      <c r="P44" s="25" t="s">
        <v>921</v>
      </c>
      <c r="R44" s="25"/>
    </row>
    <row r="45" spans="1:18" x14ac:dyDescent="0.3">
      <c r="A45" s="24" t="s">
        <v>222</v>
      </c>
      <c r="B45" s="25" t="s">
        <v>223</v>
      </c>
      <c r="C45" s="24" t="s">
        <v>278</v>
      </c>
      <c r="D45" s="32" t="s">
        <v>394</v>
      </c>
      <c r="E45" t="s">
        <v>787</v>
      </c>
      <c r="F45" s="25" t="s">
        <v>865</v>
      </c>
      <c r="G45" s="26" t="s">
        <v>590</v>
      </c>
      <c r="H45" s="27" t="s">
        <v>591</v>
      </c>
      <c r="I45" t="s">
        <v>115</v>
      </c>
      <c r="J45" t="s">
        <v>116</v>
      </c>
      <c r="K45" s="24" t="s">
        <v>1062</v>
      </c>
      <c r="L45" s="25" t="s">
        <v>700</v>
      </c>
      <c r="O45" s="24" t="s">
        <v>915</v>
      </c>
      <c r="P45" s="25" t="s">
        <v>922</v>
      </c>
      <c r="R45" s="25"/>
    </row>
    <row r="46" spans="1:18" ht="15" thickBot="1" x14ac:dyDescent="0.35">
      <c r="A46" s="24" t="s">
        <v>36</v>
      </c>
      <c r="B46" s="25" t="s">
        <v>224</v>
      </c>
      <c r="C46" s="24" t="s">
        <v>167</v>
      </c>
      <c r="D46" s="32" t="s">
        <v>395</v>
      </c>
      <c r="E46" t="s">
        <v>788</v>
      </c>
      <c r="F46" s="25" t="s">
        <v>401</v>
      </c>
      <c r="G46" s="26" t="s">
        <v>592</v>
      </c>
      <c r="H46" s="27" t="s">
        <v>593</v>
      </c>
      <c r="I46" t="s">
        <v>117</v>
      </c>
      <c r="J46" t="s">
        <v>118</v>
      </c>
      <c r="K46" s="24" t="s">
        <v>1063</v>
      </c>
      <c r="L46" s="25" t="s">
        <v>521</v>
      </c>
      <c r="O46" s="28" t="s">
        <v>916</v>
      </c>
      <c r="P46" s="29" t="s">
        <v>923</v>
      </c>
      <c r="R46" s="25"/>
    </row>
    <row r="47" spans="1:18" x14ac:dyDescent="0.3">
      <c r="A47" s="24" t="s">
        <v>225</v>
      </c>
      <c r="B47" s="25" t="s">
        <v>226</v>
      </c>
      <c r="C47" s="24" t="s">
        <v>279</v>
      </c>
      <c r="D47" s="32" t="s">
        <v>396</v>
      </c>
      <c r="E47" s="24" t="s">
        <v>789</v>
      </c>
      <c r="F47" s="25" t="s">
        <v>866</v>
      </c>
      <c r="G47" s="26" t="s">
        <v>594</v>
      </c>
      <c r="H47" s="27" t="s">
        <v>595</v>
      </c>
      <c r="I47" t="s">
        <v>119</v>
      </c>
      <c r="J47" t="s">
        <v>120</v>
      </c>
      <c r="K47" s="24" t="s">
        <v>1012</v>
      </c>
      <c r="L47" s="25" t="s">
        <v>1041</v>
      </c>
      <c r="R47" s="25"/>
    </row>
    <row r="48" spans="1:18" x14ac:dyDescent="0.3">
      <c r="A48" s="24" t="s">
        <v>227</v>
      </c>
      <c r="B48" s="25" t="s">
        <v>228</v>
      </c>
      <c r="C48" s="24" t="s">
        <v>280</v>
      </c>
      <c r="D48" s="32" t="s">
        <v>397</v>
      </c>
      <c r="E48" s="24" t="s">
        <v>790</v>
      </c>
      <c r="F48" s="25" t="s">
        <v>867</v>
      </c>
      <c r="G48" s="26" t="s">
        <v>596</v>
      </c>
      <c r="H48" s="27" t="s">
        <v>597</v>
      </c>
      <c r="I48" t="s">
        <v>121</v>
      </c>
      <c r="J48" t="s">
        <v>122</v>
      </c>
      <c r="K48" s="24"/>
      <c r="L48" s="25"/>
      <c r="R48" s="25"/>
    </row>
    <row r="49" spans="1:18" x14ac:dyDescent="0.3">
      <c r="A49" s="24" t="s">
        <v>229</v>
      </c>
      <c r="B49" s="25" t="s">
        <v>176</v>
      </c>
      <c r="C49" s="24" t="s">
        <v>281</v>
      </c>
      <c r="D49" s="32" t="s">
        <v>398</v>
      </c>
      <c r="E49" s="24" t="s">
        <v>791</v>
      </c>
      <c r="F49" s="25" t="s">
        <v>868</v>
      </c>
      <c r="G49" s="26" t="s">
        <v>598</v>
      </c>
      <c r="H49" s="27" t="s">
        <v>599</v>
      </c>
      <c r="I49" t="s">
        <v>123</v>
      </c>
      <c r="J49" t="s">
        <v>124</v>
      </c>
      <c r="K49" s="24"/>
      <c r="L49" s="25"/>
      <c r="R49" s="25"/>
    </row>
    <row r="50" spans="1:18" x14ac:dyDescent="0.3">
      <c r="A50" s="24" t="s">
        <v>39</v>
      </c>
      <c r="B50" s="25" t="s">
        <v>230</v>
      </c>
      <c r="C50" s="24" t="s">
        <v>282</v>
      </c>
      <c r="D50" s="32" t="s">
        <v>399</v>
      </c>
      <c r="E50" s="24" t="s">
        <v>792</v>
      </c>
      <c r="F50" s="25" t="s">
        <v>869</v>
      </c>
      <c r="G50" s="26" t="s">
        <v>600</v>
      </c>
      <c r="H50" s="27" t="s">
        <v>601</v>
      </c>
      <c r="I50" t="s">
        <v>125</v>
      </c>
      <c r="J50" t="s">
        <v>126</v>
      </c>
      <c r="K50" s="24"/>
      <c r="L50" s="25"/>
      <c r="R50" s="25"/>
    </row>
    <row r="51" spans="1:18" x14ac:dyDescent="0.3">
      <c r="A51" s="24" t="s">
        <v>231</v>
      </c>
      <c r="B51" s="25" t="s">
        <v>232</v>
      </c>
      <c r="C51" s="24" t="s">
        <v>283</v>
      </c>
      <c r="D51" s="32" t="s">
        <v>400</v>
      </c>
      <c r="E51" s="24" t="s">
        <v>793</v>
      </c>
      <c r="F51" s="25" t="s">
        <v>382</v>
      </c>
      <c r="G51" s="26" t="s">
        <v>602</v>
      </c>
      <c r="H51" s="27" t="s">
        <v>603</v>
      </c>
      <c r="I51" t="s">
        <v>127</v>
      </c>
      <c r="J51" t="s">
        <v>128</v>
      </c>
      <c r="K51" s="24"/>
      <c r="L51" s="25"/>
      <c r="R51" s="25"/>
    </row>
    <row r="52" spans="1:18" x14ac:dyDescent="0.3">
      <c r="A52" s="24" t="s">
        <v>235</v>
      </c>
      <c r="B52" s="25" t="s">
        <v>236</v>
      </c>
      <c r="C52" s="24" t="s">
        <v>284</v>
      </c>
      <c r="D52" s="32" t="s">
        <v>401</v>
      </c>
      <c r="E52" s="24" t="s">
        <v>794</v>
      </c>
      <c r="F52" s="25" t="s">
        <v>870</v>
      </c>
      <c r="G52" s="26" t="s">
        <v>604</v>
      </c>
      <c r="H52" s="27" t="s">
        <v>605</v>
      </c>
      <c r="I52" t="s">
        <v>129</v>
      </c>
      <c r="J52" t="s">
        <v>130</v>
      </c>
      <c r="K52" s="24"/>
      <c r="L52" s="25"/>
      <c r="R52" s="25"/>
    </row>
    <row r="53" spans="1:18" ht="15" thickBot="1" x14ac:dyDescent="0.35">
      <c r="A53" s="28" t="s">
        <v>237</v>
      </c>
      <c r="B53" s="29" t="s">
        <v>238</v>
      </c>
      <c r="C53" s="24" t="s">
        <v>285</v>
      </c>
      <c r="D53" s="32" t="s">
        <v>402</v>
      </c>
      <c r="E53" s="24" t="s">
        <v>795</v>
      </c>
      <c r="F53" s="25" t="s">
        <v>871</v>
      </c>
      <c r="G53" s="26" t="s">
        <v>606</v>
      </c>
      <c r="H53" s="27" t="s">
        <v>607</v>
      </c>
      <c r="I53" t="s">
        <v>131</v>
      </c>
      <c r="J53" t="s">
        <v>926</v>
      </c>
      <c r="K53" s="24"/>
      <c r="L53" s="25"/>
      <c r="R53" s="25"/>
    </row>
    <row r="54" spans="1:18" ht="15" thickBot="1" x14ac:dyDescent="0.35">
      <c r="C54" s="24" t="s">
        <v>286</v>
      </c>
      <c r="D54" s="32" t="s">
        <v>403</v>
      </c>
      <c r="E54" s="24" t="s">
        <v>796</v>
      </c>
      <c r="F54" s="25" t="s">
        <v>872</v>
      </c>
      <c r="G54" s="26" t="s">
        <v>608</v>
      </c>
      <c r="H54" s="27" t="s">
        <v>609</v>
      </c>
      <c r="I54" s="43" t="s">
        <v>132</v>
      </c>
      <c r="J54" s="43" t="s">
        <v>133</v>
      </c>
      <c r="K54" s="24"/>
      <c r="L54" s="25"/>
      <c r="R54" s="25"/>
    </row>
    <row r="55" spans="1:18" x14ac:dyDescent="0.3">
      <c r="C55" s="24" t="s">
        <v>173</v>
      </c>
      <c r="D55" s="32" t="s">
        <v>404</v>
      </c>
      <c r="E55" s="24" t="s">
        <v>719</v>
      </c>
      <c r="F55" s="25" t="s">
        <v>409</v>
      </c>
      <c r="G55" s="26" t="s">
        <v>610</v>
      </c>
      <c r="H55" s="27" t="s">
        <v>611</v>
      </c>
      <c r="K55" s="24"/>
      <c r="L55" s="25"/>
      <c r="R55" s="25"/>
    </row>
    <row r="56" spans="1:18" x14ac:dyDescent="0.3">
      <c r="C56" s="24" t="s">
        <v>287</v>
      </c>
      <c r="D56" s="32" t="s">
        <v>405</v>
      </c>
      <c r="E56" s="24" t="s">
        <v>797</v>
      </c>
      <c r="F56" s="25" t="s">
        <v>477</v>
      </c>
      <c r="G56" s="26" t="s">
        <v>612</v>
      </c>
      <c r="H56" s="27" t="s">
        <v>613</v>
      </c>
      <c r="K56" s="24"/>
      <c r="L56" s="25"/>
      <c r="R56" s="25"/>
    </row>
    <row r="57" spans="1:18" x14ac:dyDescent="0.3">
      <c r="C57" s="24" t="s">
        <v>288</v>
      </c>
      <c r="D57" s="32" t="s">
        <v>406</v>
      </c>
      <c r="E57" s="24" t="s">
        <v>187</v>
      </c>
      <c r="F57" s="25" t="s">
        <v>422</v>
      </c>
      <c r="G57" s="26" t="s">
        <v>614</v>
      </c>
      <c r="H57" s="27" t="s">
        <v>615</v>
      </c>
      <c r="K57" s="24"/>
      <c r="L57" s="25"/>
      <c r="R57" s="25"/>
    </row>
    <row r="58" spans="1:18" x14ac:dyDescent="0.3">
      <c r="C58" s="24" t="s">
        <v>289</v>
      </c>
      <c r="D58" s="32" t="s">
        <v>407</v>
      </c>
      <c r="E58" s="24" t="s">
        <v>798</v>
      </c>
      <c r="F58" s="25" t="s">
        <v>873</v>
      </c>
      <c r="G58" s="26" t="s">
        <v>616</v>
      </c>
      <c r="H58" s="27" t="s">
        <v>617</v>
      </c>
      <c r="K58" s="24"/>
      <c r="L58" s="25"/>
      <c r="R58" s="25"/>
    </row>
    <row r="59" spans="1:18" x14ac:dyDescent="0.3">
      <c r="C59" s="24" t="s">
        <v>290</v>
      </c>
      <c r="D59" s="32" t="s">
        <v>408</v>
      </c>
      <c r="E59" s="24" t="s">
        <v>304</v>
      </c>
      <c r="F59" s="25" t="s">
        <v>425</v>
      </c>
      <c r="G59" s="26" t="s">
        <v>618</v>
      </c>
      <c r="H59" s="27" t="s">
        <v>619</v>
      </c>
      <c r="K59" s="24"/>
      <c r="L59" s="25"/>
      <c r="R59" s="25"/>
    </row>
    <row r="60" spans="1:18" x14ac:dyDescent="0.3">
      <c r="C60" s="24" t="s">
        <v>291</v>
      </c>
      <c r="D60" s="32" t="s">
        <v>409</v>
      </c>
      <c r="E60" s="24" t="s">
        <v>299</v>
      </c>
      <c r="F60" s="25" t="s">
        <v>418</v>
      </c>
      <c r="G60" s="26" t="s">
        <v>620</v>
      </c>
      <c r="H60" s="27" t="s">
        <v>621</v>
      </c>
      <c r="K60" s="24"/>
      <c r="L60" s="25"/>
      <c r="R60" s="25"/>
    </row>
    <row r="61" spans="1:18" x14ac:dyDescent="0.3">
      <c r="C61" s="24" t="s">
        <v>292</v>
      </c>
      <c r="D61" s="32" t="s">
        <v>410</v>
      </c>
      <c r="E61" s="24" t="s">
        <v>799</v>
      </c>
      <c r="F61" s="25" t="s">
        <v>421</v>
      </c>
      <c r="G61" s="26" t="s">
        <v>622</v>
      </c>
      <c r="H61" s="27" t="s">
        <v>623</v>
      </c>
      <c r="K61" s="24"/>
      <c r="L61" s="25"/>
      <c r="R61" s="25"/>
    </row>
    <row r="62" spans="1:18" x14ac:dyDescent="0.3">
      <c r="C62" s="24" t="s">
        <v>293</v>
      </c>
      <c r="D62" s="32" t="s">
        <v>411</v>
      </c>
      <c r="E62" s="24" t="s">
        <v>800</v>
      </c>
      <c r="F62" s="25" t="s">
        <v>420</v>
      </c>
      <c r="G62" s="26" t="s">
        <v>624</v>
      </c>
      <c r="H62" s="27" t="s">
        <v>625</v>
      </c>
      <c r="K62" s="24"/>
      <c r="L62" s="25"/>
      <c r="R62" s="25"/>
    </row>
    <row r="63" spans="1:18" x14ac:dyDescent="0.3">
      <c r="C63" s="24" t="s">
        <v>294</v>
      </c>
      <c r="D63" s="32" t="s">
        <v>412</v>
      </c>
      <c r="E63" s="24" t="s">
        <v>801</v>
      </c>
      <c r="F63" s="25" t="s">
        <v>874</v>
      </c>
      <c r="G63" s="26" t="s">
        <v>626</v>
      </c>
      <c r="H63" s="27" t="s">
        <v>627</v>
      </c>
      <c r="K63" s="24"/>
      <c r="L63" s="25"/>
      <c r="R63" s="25"/>
    </row>
    <row r="64" spans="1:18" x14ac:dyDescent="0.3">
      <c r="C64" s="24" t="s">
        <v>295</v>
      </c>
      <c r="D64" s="32" t="s">
        <v>413</v>
      </c>
      <c r="E64" s="24" t="s">
        <v>802</v>
      </c>
      <c r="F64" s="25" t="s">
        <v>875</v>
      </c>
      <c r="G64" s="26" t="s">
        <v>628</v>
      </c>
      <c r="H64" s="27" t="s">
        <v>629</v>
      </c>
      <c r="K64" s="24"/>
      <c r="L64" s="25"/>
      <c r="R64" s="25"/>
    </row>
    <row r="65" spans="3:18" x14ac:dyDescent="0.3">
      <c r="C65" s="24" t="s">
        <v>296</v>
      </c>
      <c r="D65" s="32" t="s">
        <v>414</v>
      </c>
      <c r="E65" s="24" t="s">
        <v>803</v>
      </c>
      <c r="F65" s="25" t="s">
        <v>419</v>
      </c>
      <c r="G65" s="26" t="s">
        <v>630</v>
      </c>
      <c r="H65" s="27" t="s">
        <v>631</v>
      </c>
      <c r="K65" s="24"/>
      <c r="L65" s="25"/>
      <c r="R65" s="25"/>
    </row>
    <row r="66" spans="3:18" x14ac:dyDescent="0.3">
      <c r="C66" s="24" t="s">
        <v>183</v>
      </c>
      <c r="D66" s="32" t="s">
        <v>415</v>
      </c>
      <c r="E66" s="24" t="s">
        <v>305</v>
      </c>
      <c r="F66" s="25" t="s">
        <v>426</v>
      </c>
      <c r="G66" s="26" t="s">
        <v>632</v>
      </c>
      <c r="H66" s="27" t="s">
        <v>633</v>
      </c>
      <c r="K66" s="24"/>
      <c r="L66" s="25"/>
      <c r="R66" s="25"/>
    </row>
    <row r="67" spans="3:18" x14ac:dyDescent="0.3">
      <c r="C67" s="24" t="s">
        <v>297</v>
      </c>
      <c r="D67" s="32" t="s">
        <v>416</v>
      </c>
      <c r="E67" s="24" t="s">
        <v>804</v>
      </c>
      <c r="F67" s="25" t="s">
        <v>876</v>
      </c>
      <c r="G67" s="26" t="s">
        <v>634</v>
      </c>
      <c r="H67" s="27" t="s">
        <v>635</v>
      </c>
      <c r="K67" s="24"/>
      <c r="L67" s="25"/>
      <c r="R67" s="25"/>
    </row>
    <row r="68" spans="3:18" x14ac:dyDescent="0.3">
      <c r="C68" s="24" t="s">
        <v>298</v>
      </c>
      <c r="D68" s="32" t="s">
        <v>417</v>
      </c>
      <c r="E68" s="24" t="s">
        <v>307</v>
      </c>
      <c r="F68" s="25" t="s">
        <v>428</v>
      </c>
      <c r="G68" s="26" t="s">
        <v>636</v>
      </c>
      <c r="H68" s="27" t="s">
        <v>637</v>
      </c>
      <c r="K68" s="24"/>
      <c r="L68" s="25"/>
      <c r="R68" s="25"/>
    </row>
    <row r="69" spans="3:18" x14ac:dyDescent="0.3">
      <c r="C69" s="24" t="s">
        <v>299</v>
      </c>
      <c r="D69" s="32" t="s">
        <v>418</v>
      </c>
      <c r="E69" s="24" t="s">
        <v>805</v>
      </c>
      <c r="F69" s="25" t="s">
        <v>877</v>
      </c>
      <c r="G69" s="26" t="s">
        <v>638</v>
      </c>
      <c r="H69" s="27" t="s">
        <v>639</v>
      </c>
      <c r="K69" s="24"/>
      <c r="L69" s="25"/>
      <c r="R69" s="25"/>
    </row>
    <row r="70" spans="3:18" x14ac:dyDescent="0.3">
      <c r="C70" s="24" t="s">
        <v>185</v>
      </c>
      <c r="D70" s="32" t="s">
        <v>419</v>
      </c>
      <c r="E70" s="24" t="s">
        <v>806</v>
      </c>
      <c r="F70" s="25" t="s">
        <v>878</v>
      </c>
      <c r="G70" s="26" t="s">
        <v>640</v>
      </c>
      <c r="H70" s="27" t="s">
        <v>641</v>
      </c>
      <c r="K70" s="24"/>
      <c r="L70" s="25"/>
      <c r="R70" s="25"/>
    </row>
    <row r="71" spans="3:18" x14ac:dyDescent="0.3">
      <c r="C71" s="24" t="s">
        <v>300</v>
      </c>
      <c r="D71" s="32" t="s">
        <v>420</v>
      </c>
      <c r="E71" s="24" t="s">
        <v>309</v>
      </c>
      <c r="F71" s="25" t="s">
        <v>879</v>
      </c>
      <c r="G71" s="26" t="s">
        <v>642</v>
      </c>
      <c r="H71" s="27" t="s">
        <v>643</v>
      </c>
      <c r="K71" s="24"/>
      <c r="L71" s="25"/>
      <c r="R71" s="25"/>
    </row>
    <row r="72" spans="3:18" x14ac:dyDescent="0.3">
      <c r="C72" s="24" t="s">
        <v>301</v>
      </c>
      <c r="D72" s="32" t="s">
        <v>421</v>
      </c>
      <c r="E72" s="24" t="s">
        <v>807</v>
      </c>
      <c r="F72" s="25" t="s">
        <v>365</v>
      </c>
      <c r="G72" s="26" t="s">
        <v>644</v>
      </c>
      <c r="H72" s="27" t="s">
        <v>645</v>
      </c>
      <c r="K72" s="24"/>
      <c r="L72" s="25"/>
      <c r="R72" s="25"/>
    </row>
    <row r="73" spans="3:18" x14ac:dyDescent="0.3">
      <c r="C73" s="24" t="s">
        <v>187</v>
      </c>
      <c r="D73" s="32" t="s">
        <v>422</v>
      </c>
      <c r="E73" s="24" t="s">
        <v>808</v>
      </c>
      <c r="F73" s="25" t="s">
        <v>880</v>
      </c>
      <c r="G73" s="26" t="s">
        <v>646</v>
      </c>
      <c r="H73" s="27" t="s">
        <v>647</v>
      </c>
      <c r="K73" s="24"/>
      <c r="L73" s="25"/>
      <c r="R73" s="25"/>
    </row>
    <row r="74" spans="3:18" x14ac:dyDescent="0.3">
      <c r="C74" s="24" t="s">
        <v>302</v>
      </c>
      <c r="D74" s="32" t="s">
        <v>423</v>
      </c>
      <c r="E74" s="24" t="s">
        <v>192</v>
      </c>
      <c r="F74" s="25" t="s">
        <v>434</v>
      </c>
      <c r="G74" s="26" t="s">
        <v>648</v>
      </c>
      <c r="H74" s="27" t="s">
        <v>649</v>
      </c>
      <c r="K74" s="24"/>
      <c r="L74" s="25"/>
      <c r="R74" s="25"/>
    </row>
    <row r="75" spans="3:18" x14ac:dyDescent="0.3">
      <c r="C75" s="24" t="s">
        <v>303</v>
      </c>
      <c r="D75" s="32" t="s">
        <v>424</v>
      </c>
      <c r="E75" s="24" t="s">
        <v>721</v>
      </c>
      <c r="F75" s="25" t="s">
        <v>881</v>
      </c>
      <c r="G75" s="26" t="s">
        <v>650</v>
      </c>
      <c r="H75" s="27" t="s">
        <v>651</v>
      </c>
      <c r="K75" s="24"/>
      <c r="L75" s="25"/>
      <c r="R75" s="25"/>
    </row>
    <row r="76" spans="3:18" x14ac:dyDescent="0.3">
      <c r="C76" s="24" t="s">
        <v>304</v>
      </c>
      <c r="D76" s="32" t="s">
        <v>425</v>
      </c>
      <c r="E76" s="24" t="s">
        <v>809</v>
      </c>
      <c r="F76" s="25" t="s">
        <v>415</v>
      </c>
      <c r="G76" s="26" t="s">
        <v>652</v>
      </c>
      <c r="H76" s="27" t="s">
        <v>653</v>
      </c>
      <c r="K76" s="24"/>
      <c r="L76" s="25"/>
      <c r="R76" s="25"/>
    </row>
    <row r="77" spans="3:18" x14ac:dyDescent="0.3">
      <c r="C77" s="24" t="s">
        <v>305</v>
      </c>
      <c r="D77" s="32" t="s">
        <v>426</v>
      </c>
      <c r="E77" s="24" t="s">
        <v>722</v>
      </c>
      <c r="F77" s="25" t="s">
        <v>411</v>
      </c>
      <c r="G77" s="26" t="s">
        <v>654</v>
      </c>
      <c r="H77" s="27" t="s">
        <v>655</v>
      </c>
      <c r="K77" s="24"/>
      <c r="L77" s="25"/>
      <c r="R77" s="25"/>
    </row>
    <row r="78" spans="3:18" ht="15" thickBot="1" x14ac:dyDescent="0.35">
      <c r="C78" s="24" t="s">
        <v>306</v>
      </c>
      <c r="D78" s="32" t="s">
        <v>427</v>
      </c>
      <c r="E78" s="24" t="s">
        <v>810</v>
      </c>
      <c r="F78" s="25" t="s">
        <v>882</v>
      </c>
      <c r="G78" s="26" t="s">
        <v>656</v>
      </c>
      <c r="H78" s="27" t="s">
        <v>657</v>
      </c>
      <c r="K78" s="28"/>
      <c r="L78" s="29"/>
      <c r="R78" s="25"/>
    </row>
    <row r="79" spans="3:18" x14ac:dyDescent="0.3">
      <c r="C79" s="24" t="s">
        <v>307</v>
      </c>
      <c r="D79" s="32" t="s">
        <v>428</v>
      </c>
      <c r="E79" s="24" t="s">
        <v>811</v>
      </c>
      <c r="F79" s="25" t="s">
        <v>883</v>
      </c>
      <c r="G79" s="26" t="s">
        <v>658</v>
      </c>
      <c r="H79" s="27" t="s">
        <v>659</v>
      </c>
      <c r="R79" s="25"/>
    </row>
    <row r="80" spans="3:18" x14ac:dyDescent="0.3">
      <c r="C80" s="24" t="s">
        <v>308</v>
      </c>
      <c r="D80" s="32" t="s">
        <v>429</v>
      </c>
      <c r="E80" s="24" t="s">
        <v>812</v>
      </c>
      <c r="F80" s="25" t="s">
        <v>884</v>
      </c>
      <c r="G80" s="26" t="s">
        <v>660</v>
      </c>
      <c r="H80" s="27" t="s">
        <v>661</v>
      </c>
      <c r="R80" s="25"/>
    </row>
    <row r="81" spans="3:18" x14ac:dyDescent="0.3">
      <c r="C81" s="24" t="s">
        <v>309</v>
      </c>
      <c r="D81" s="32" t="s">
        <v>430</v>
      </c>
      <c r="E81" s="24" t="s">
        <v>708</v>
      </c>
      <c r="F81" s="25" t="s">
        <v>885</v>
      </c>
      <c r="G81" s="26" t="s">
        <v>662</v>
      </c>
      <c r="H81" s="27" t="s">
        <v>663</v>
      </c>
      <c r="R81" s="25"/>
    </row>
    <row r="82" spans="3:18" x14ac:dyDescent="0.3">
      <c r="C82" s="24" t="s">
        <v>247</v>
      </c>
      <c r="D82" s="32" t="s">
        <v>431</v>
      </c>
      <c r="E82" s="24" t="s">
        <v>212</v>
      </c>
      <c r="F82" s="25" t="s">
        <v>449</v>
      </c>
      <c r="G82" s="26" t="s">
        <v>664</v>
      </c>
      <c r="H82" s="27" t="s">
        <v>665</v>
      </c>
      <c r="R82" s="25"/>
    </row>
    <row r="83" spans="3:18" x14ac:dyDescent="0.3">
      <c r="C83" s="24" t="s">
        <v>310</v>
      </c>
      <c r="D83" s="32" t="s">
        <v>432</v>
      </c>
      <c r="E83" s="24" t="s">
        <v>813</v>
      </c>
      <c r="F83" s="25" t="s">
        <v>455</v>
      </c>
      <c r="G83" s="26" t="s">
        <v>666</v>
      </c>
      <c r="H83" s="27" t="s">
        <v>667</v>
      </c>
      <c r="R83" s="25"/>
    </row>
    <row r="84" spans="3:18" x14ac:dyDescent="0.3">
      <c r="C84" s="24" t="s">
        <v>311</v>
      </c>
      <c r="D84" s="32" t="s">
        <v>433</v>
      </c>
      <c r="E84" s="24" t="s">
        <v>814</v>
      </c>
      <c r="F84" s="25" t="s">
        <v>886</v>
      </c>
      <c r="G84" s="26" t="s">
        <v>668</v>
      </c>
      <c r="H84" s="27" t="s">
        <v>669</v>
      </c>
      <c r="R84" s="25"/>
    </row>
    <row r="85" spans="3:18" x14ac:dyDescent="0.3">
      <c r="C85" s="24" t="s">
        <v>192</v>
      </c>
      <c r="D85" s="32" t="s">
        <v>434</v>
      </c>
      <c r="E85" s="24" t="s">
        <v>815</v>
      </c>
      <c r="F85" s="25" t="s">
        <v>887</v>
      </c>
      <c r="G85" s="26" t="s">
        <v>670</v>
      </c>
      <c r="H85" s="27" t="s">
        <v>496</v>
      </c>
      <c r="R85" s="25"/>
    </row>
    <row r="86" spans="3:18" x14ac:dyDescent="0.3">
      <c r="C86" s="24" t="s">
        <v>312</v>
      </c>
      <c r="D86" s="32" t="s">
        <v>435</v>
      </c>
      <c r="E86" s="24" t="s">
        <v>816</v>
      </c>
      <c r="F86" s="25" t="s">
        <v>377</v>
      </c>
      <c r="G86" s="26" t="s">
        <v>671</v>
      </c>
      <c r="H86" s="27" t="s">
        <v>672</v>
      </c>
      <c r="R86" s="25"/>
    </row>
    <row r="87" spans="3:18" x14ac:dyDescent="0.3">
      <c r="C87" s="24" t="s">
        <v>198</v>
      </c>
      <c r="D87" s="32" t="s">
        <v>436</v>
      </c>
      <c r="E87" s="24" t="s">
        <v>817</v>
      </c>
      <c r="F87" s="25" t="s">
        <v>888</v>
      </c>
      <c r="G87" s="26" t="s">
        <v>673</v>
      </c>
      <c r="H87" s="27" t="s">
        <v>674</v>
      </c>
      <c r="R87" s="25"/>
    </row>
    <row r="88" spans="3:18" x14ac:dyDescent="0.3">
      <c r="C88" s="24" t="s">
        <v>313</v>
      </c>
      <c r="D88" s="32" t="s">
        <v>437</v>
      </c>
      <c r="E88" s="24" t="s">
        <v>818</v>
      </c>
      <c r="F88" s="25" t="s">
        <v>889</v>
      </c>
      <c r="G88" s="26" t="s">
        <v>675</v>
      </c>
      <c r="H88" s="27" t="s">
        <v>676</v>
      </c>
      <c r="R88" s="25"/>
    </row>
    <row r="89" spans="3:18" x14ac:dyDescent="0.3">
      <c r="C89" s="24" t="s">
        <v>314</v>
      </c>
      <c r="D89" s="32" t="s">
        <v>438</v>
      </c>
      <c r="E89" s="24" t="s">
        <v>222</v>
      </c>
      <c r="F89" s="25" t="s">
        <v>396</v>
      </c>
      <c r="G89" s="26" t="s">
        <v>677</v>
      </c>
      <c r="H89" s="27" t="s">
        <v>678</v>
      </c>
      <c r="R89" s="25"/>
    </row>
    <row r="90" spans="3:18" x14ac:dyDescent="0.3">
      <c r="C90" s="24" t="s">
        <v>315</v>
      </c>
      <c r="D90" s="32" t="s">
        <v>439</v>
      </c>
      <c r="E90" s="24" t="s">
        <v>819</v>
      </c>
      <c r="F90" s="25" t="s">
        <v>458</v>
      </c>
      <c r="G90" s="26" t="s">
        <v>679</v>
      </c>
      <c r="H90" s="27" t="s">
        <v>680</v>
      </c>
      <c r="R90" s="25"/>
    </row>
    <row r="91" spans="3:18" x14ac:dyDescent="0.3">
      <c r="C91" s="24" t="s">
        <v>316</v>
      </c>
      <c r="D91" s="32" t="s">
        <v>440</v>
      </c>
      <c r="E91" s="24" t="s">
        <v>333</v>
      </c>
      <c r="F91" s="25" t="s">
        <v>456</v>
      </c>
      <c r="G91" s="26" t="s">
        <v>681</v>
      </c>
      <c r="H91" s="27" t="s">
        <v>682</v>
      </c>
      <c r="R91" s="25"/>
    </row>
    <row r="92" spans="3:18" x14ac:dyDescent="0.3">
      <c r="C92" s="24" t="s">
        <v>317</v>
      </c>
      <c r="D92" s="32" t="s">
        <v>441</v>
      </c>
      <c r="E92" s="24" t="s">
        <v>36</v>
      </c>
      <c r="F92" s="25" t="s">
        <v>460</v>
      </c>
      <c r="G92" s="26" t="s">
        <v>683</v>
      </c>
      <c r="H92" s="27" t="s">
        <v>684</v>
      </c>
      <c r="R92" s="25"/>
    </row>
    <row r="93" spans="3:18" x14ac:dyDescent="0.3">
      <c r="C93" s="24" t="s">
        <v>318</v>
      </c>
      <c r="D93" s="32" t="s">
        <v>442</v>
      </c>
      <c r="E93" s="24" t="s">
        <v>820</v>
      </c>
      <c r="F93" s="25" t="s">
        <v>890</v>
      </c>
      <c r="G93" s="26" t="s">
        <v>685</v>
      </c>
      <c r="H93" s="27" t="s">
        <v>686</v>
      </c>
      <c r="R93" s="25"/>
    </row>
    <row r="94" spans="3:18" x14ac:dyDescent="0.3">
      <c r="C94" s="24" t="s">
        <v>319</v>
      </c>
      <c r="D94" s="32" t="s">
        <v>443</v>
      </c>
      <c r="E94" s="24" t="s">
        <v>821</v>
      </c>
      <c r="F94" s="25" t="s">
        <v>451</v>
      </c>
      <c r="G94" s="26" t="s">
        <v>687</v>
      </c>
      <c r="H94" s="27" t="s">
        <v>688</v>
      </c>
      <c r="R94" s="25"/>
    </row>
    <row r="95" spans="3:18" ht="15" thickBot="1" x14ac:dyDescent="0.35">
      <c r="C95" s="24" t="s">
        <v>320</v>
      </c>
      <c r="D95" s="32" t="s">
        <v>444</v>
      </c>
      <c r="E95" s="24" t="s">
        <v>822</v>
      </c>
      <c r="F95" s="25" t="s">
        <v>466</v>
      </c>
      <c r="G95" s="48" t="s">
        <v>689</v>
      </c>
      <c r="H95" s="49" t="s">
        <v>690</v>
      </c>
      <c r="R95" s="25"/>
    </row>
    <row r="96" spans="3:18" x14ac:dyDescent="0.3">
      <c r="C96" s="24" t="s">
        <v>321</v>
      </c>
      <c r="D96" s="32" t="s">
        <v>445</v>
      </c>
      <c r="E96" s="24" t="s">
        <v>823</v>
      </c>
      <c r="F96" s="25" t="s">
        <v>469</v>
      </c>
      <c r="G96" s="16"/>
      <c r="R96" s="25"/>
    </row>
    <row r="97" spans="3:18" x14ac:dyDescent="0.3">
      <c r="C97" s="24" t="s">
        <v>322</v>
      </c>
      <c r="D97" s="32" t="s">
        <v>446</v>
      </c>
      <c r="E97" s="24" t="s">
        <v>824</v>
      </c>
      <c r="F97" s="25" t="s">
        <v>384</v>
      </c>
      <c r="G97" s="38"/>
      <c r="R97" s="25"/>
    </row>
    <row r="98" spans="3:18" x14ac:dyDescent="0.3">
      <c r="C98" s="24" t="s">
        <v>323</v>
      </c>
      <c r="D98" s="32" t="s">
        <v>447</v>
      </c>
      <c r="E98" s="24" t="s">
        <v>825</v>
      </c>
      <c r="F98" s="25" t="s">
        <v>476</v>
      </c>
      <c r="R98" s="25"/>
    </row>
    <row r="99" spans="3:18" x14ac:dyDescent="0.3">
      <c r="C99" s="24" t="s">
        <v>324</v>
      </c>
      <c r="D99" s="32" t="s">
        <v>448</v>
      </c>
      <c r="E99" s="24" t="s">
        <v>826</v>
      </c>
      <c r="F99" s="25" t="s">
        <v>891</v>
      </c>
      <c r="R99" s="25"/>
    </row>
    <row r="100" spans="3:18" x14ac:dyDescent="0.3">
      <c r="C100" s="24" t="s">
        <v>325</v>
      </c>
      <c r="D100" s="32" t="s">
        <v>449</v>
      </c>
      <c r="E100" s="24" t="s">
        <v>827</v>
      </c>
      <c r="F100" s="25" t="s">
        <v>892</v>
      </c>
      <c r="R100" s="25"/>
    </row>
    <row r="101" spans="3:18" x14ac:dyDescent="0.3">
      <c r="C101" s="24" t="s">
        <v>214</v>
      </c>
      <c r="D101" s="32" t="s">
        <v>450</v>
      </c>
      <c r="E101" s="24" t="s">
        <v>828</v>
      </c>
      <c r="F101" s="25" t="s">
        <v>437</v>
      </c>
      <c r="R101" s="25"/>
    </row>
    <row r="102" spans="3:18" x14ac:dyDescent="0.3">
      <c r="C102" s="24" t="s">
        <v>218</v>
      </c>
      <c r="D102" s="32" t="s">
        <v>451</v>
      </c>
      <c r="E102" s="24" t="s">
        <v>829</v>
      </c>
      <c r="F102" s="25" t="s">
        <v>893</v>
      </c>
      <c r="R102" s="25"/>
    </row>
    <row r="103" spans="3:18" x14ac:dyDescent="0.3">
      <c r="C103" s="24" t="s">
        <v>326</v>
      </c>
      <c r="D103" s="32" t="s">
        <v>452</v>
      </c>
      <c r="E103" s="24" t="s">
        <v>830</v>
      </c>
      <c r="F103" s="25" t="s">
        <v>894</v>
      </c>
      <c r="R103" s="25"/>
    </row>
    <row r="104" spans="3:18" x14ac:dyDescent="0.3">
      <c r="C104" s="24" t="s">
        <v>327</v>
      </c>
      <c r="D104" s="32" t="s">
        <v>453</v>
      </c>
      <c r="E104" s="24" t="s">
        <v>831</v>
      </c>
      <c r="F104" s="25" t="s">
        <v>481</v>
      </c>
      <c r="R104" s="25"/>
    </row>
    <row r="105" spans="3:18" x14ac:dyDescent="0.3">
      <c r="C105" s="24" t="s">
        <v>328</v>
      </c>
      <c r="D105" s="32" t="s">
        <v>454</v>
      </c>
      <c r="E105" s="24" t="s">
        <v>832</v>
      </c>
      <c r="F105" s="25" t="s">
        <v>895</v>
      </c>
      <c r="R105" s="25"/>
    </row>
    <row r="106" spans="3:18" x14ac:dyDescent="0.3">
      <c r="C106" s="24" t="s">
        <v>329</v>
      </c>
      <c r="D106" s="32" t="s">
        <v>455</v>
      </c>
      <c r="E106" s="24" t="s">
        <v>833</v>
      </c>
      <c r="F106" s="25" t="s">
        <v>896</v>
      </c>
      <c r="R106" s="25"/>
    </row>
    <row r="107" spans="3:18" x14ac:dyDescent="0.3">
      <c r="C107" s="24" t="s">
        <v>330</v>
      </c>
      <c r="D107" s="32" t="s">
        <v>456</v>
      </c>
      <c r="E107" s="24" t="s">
        <v>834</v>
      </c>
      <c r="F107" s="25" t="s">
        <v>897</v>
      </c>
      <c r="R107" s="25"/>
    </row>
    <row r="108" spans="3:18" x14ac:dyDescent="0.3">
      <c r="C108" s="24" t="s">
        <v>331</v>
      </c>
      <c r="D108" s="32" t="s">
        <v>457</v>
      </c>
      <c r="E108" s="24" t="s">
        <v>835</v>
      </c>
      <c r="F108" s="25" t="s">
        <v>898</v>
      </c>
      <c r="R108" s="25"/>
    </row>
    <row r="109" spans="3:18" x14ac:dyDescent="0.3">
      <c r="C109" s="24" t="s">
        <v>332</v>
      </c>
      <c r="D109" s="32" t="s">
        <v>458</v>
      </c>
      <c r="E109" s="24" t="s">
        <v>836</v>
      </c>
      <c r="F109" s="25" t="s">
        <v>899</v>
      </c>
      <c r="R109" s="25"/>
    </row>
    <row r="110" spans="3:18" x14ac:dyDescent="0.3">
      <c r="C110" s="24" t="s">
        <v>333</v>
      </c>
      <c r="D110" s="32" t="s">
        <v>459</v>
      </c>
      <c r="E110" s="24" t="s">
        <v>837</v>
      </c>
      <c r="F110" s="25" t="s">
        <v>900</v>
      </c>
      <c r="R110" s="25"/>
    </row>
    <row r="111" spans="3:18" x14ac:dyDescent="0.3">
      <c r="C111" s="24" t="s">
        <v>36</v>
      </c>
      <c r="D111" s="32" t="s">
        <v>460</v>
      </c>
      <c r="E111" s="24" t="s">
        <v>838</v>
      </c>
      <c r="F111" s="25" t="s">
        <v>901</v>
      </c>
      <c r="R111" s="25"/>
    </row>
    <row r="112" spans="3:18" x14ac:dyDescent="0.3">
      <c r="C112" s="24" t="s">
        <v>334</v>
      </c>
      <c r="D112" s="32" t="s">
        <v>461</v>
      </c>
      <c r="E112" s="24" t="s">
        <v>839</v>
      </c>
      <c r="F112" s="25" t="s">
        <v>902</v>
      </c>
      <c r="R112" s="25"/>
    </row>
    <row r="113" spans="3:18" x14ac:dyDescent="0.3">
      <c r="C113" s="24" t="s">
        <v>335</v>
      </c>
      <c r="D113" s="32" t="s">
        <v>462</v>
      </c>
      <c r="E113" s="24" t="s">
        <v>840</v>
      </c>
      <c r="F113" s="25" t="s">
        <v>483</v>
      </c>
      <c r="R113" s="25"/>
    </row>
    <row r="114" spans="3:18" x14ac:dyDescent="0.3">
      <c r="C114" s="24" t="s">
        <v>336</v>
      </c>
      <c r="D114" s="32" t="s">
        <v>463</v>
      </c>
      <c r="E114" s="24" t="s">
        <v>841</v>
      </c>
      <c r="F114" s="25" t="s">
        <v>903</v>
      </c>
      <c r="R114" s="25"/>
    </row>
    <row r="115" spans="3:18" ht="15" thickBot="1" x14ac:dyDescent="0.35">
      <c r="C115" s="24" t="s">
        <v>337</v>
      </c>
      <c r="D115" s="32" t="s">
        <v>464</v>
      </c>
      <c r="E115" s="24" t="s">
        <v>237</v>
      </c>
      <c r="F115" s="25" t="s">
        <v>486</v>
      </c>
      <c r="R115" s="29"/>
    </row>
    <row r="116" spans="3:18" ht="15" thickBot="1" x14ac:dyDescent="0.35">
      <c r="C116" s="24" t="s">
        <v>338</v>
      </c>
      <c r="D116" s="32" t="s">
        <v>465</v>
      </c>
      <c r="E116" s="28" t="s">
        <v>358</v>
      </c>
      <c r="F116" s="29" t="s">
        <v>488</v>
      </c>
    </row>
    <row r="117" spans="3:18" x14ac:dyDescent="0.3">
      <c r="C117" s="24" t="s">
        <v>339</v>
      </c>
      <c r="D117" s="32" t="s">
        <v>466</v>
      </c>
    </row>
    <row r="118" spans="3:18" x14ac:dyDescent="0.3">
      <c r="C118" s="24" t="s">
        <v>340</v>
      </c>
      <c r="D118" s="32" t="s">
        <v>467</v>
      </c>
    </row>
    <row r="119" spans="3:18" x14ac:dyDescent="0.3">
      <c r="C119" s="24" t="s">
        <v>341</v>
      </c>
      <c r="D119" s="32" t="s">
        <v>468</v>
      </c>
    </row>
    <row r="120" spans="3:18" x14ac:dyDescent="0.3">
      <c r="C120" s="24" t="s">
        <v>342</v>
      </c>
      <c r="D120" s="32" t="s">
        <v>469</v>
      </c>
    </row>
    <row r="121" spans="3:18" x14ac:dyDescent="0.3">
      <c r="C121" s="24" t="s">
        <v>343</v>
      </c>
      <c r="D121" s="32" t="s">
        <v>470</v>
      </c>
    </row>
    <row r="122" spans="3:18" x14ac:dyDescent="0.3">
      <c r="C122" s="24" t="s">
        <v>344</v>
      </c>
      <c r="D122" s="32" t="s">
        <v>471</v>
      </c>
    </row>
    <row r="123" spans="3:18" x14ac:dyDescent="0.3">
      <c r="C123" s="24" t="s">
        <v>227</v>
      </c>
      <c r="D123" s="32" t="s">
        <v>472</v>
      </c>
    </row>
    <row r="124" spans="3:18" x14ac:dyDescent="0.3">
      <c r="C124" s="24" t="s">
        <v>345</v>
      </c>
      <c r="D124" s="32" t="s">
        <v>473</v>
      </c>
    </row>
    <row r="125" spans="3:18" x14ac:dyDescent="0.3">
      <c r="C125" s="24" t="s">
        <v>346</v>
      </c>
      <c r="D125" s="32" t="s">
        <v>474</v>
      </c>
    </row>
    <row r="126" spans="3:18" x14ac:dyDescent="0.3">
      <c r="C126" s="24" t="s">
        <v>347</v>
      </c>
      <c r="D126" s="32" t="s">
        <v>475</v>
      </c>
    </row>
    <row r="127" spans="3:18" x14ac:dyDescent="0.3">
      <c r="C127" s="24" t="s">
        <v>348</v>
      </c>
      <c r="D127" s="32" t="s">
        <v>476</v>
      </c>
    </row>
    <row r="128" spans="3:18" x14ac:dyDescent="0.3">
      <c r="C128" s="24" t="s">
        <v>349</v>
      </c>
      <c r="D128" s="32" t="s">
        <v>477</v>
      </c>
    </row>
    <row r="129" spans="3:4" x14ac:dyDescent="0.3">
      <c r="C129" s="24" t="s">
        <v>350</v>
      </c>
      <c r="D129" s="32" t="s">
        <v>478</v>
      </c>
    </row>
    <row r="130" spans="3:4" x14ac:dyDescent="0.3">
      <c r="C130" s="24" t="s">
        <v>351</v>
      </c>
      <c r="D130" s="32" t="s">
        <v>479</v>
      </c>
    </row>
    <row r="131" spans="3:4" x14ac:dyDescent="0.3">
      <c r="C131" s="24" t="s">
        <v>352</v>
      </c>
      <c r="D131" s="32" t="s">
        <v>481</v>
      </c>
    </row>
    <row r="132" spans="3:4" x14ac:dyDescent="0.3">
      <c r="C132" s="24" t="s">
        <v>353</v>
      </c>
      <c r="D132" s="32" t="s">
        <v>482</v>
      </c>
    </row>
    <row r="133" spans="3:4" x14ac:dyDescent="0.3">
      <c r="C133" s="24" t="s">
        <v>354</v>
      </c>
      <c r="D133" s="32" t="s">
        <v>483</v>
      </c>
    </row>
    <row r="134" spans="3:4" x14ac:dyDescent="0.3">
      <c r="C134" s="24" t="s">
        <v>355</v>
      </c>
      <c r="D134" s="32" t="s">
        <v>484</v>
      </c>
    </row>
    <row r="135" spans="3:4" x14ac:dyDescent="0.3">
      <c r="C135" s="24" t="s">
        <v>356</v>
      </c>
      <c r="D135" s="32" t="s">
        <v>485</v>
      </c>
    </row>
    <row r="136" spans="3:4" x14ac:dyDescent="0.3">
      <c r="C136" s="24" t="s">
        <v>237</v>
      </c>
      <c r="D136" s="32" t="s">
        <v>486</v>
      </c>
    </row>
    <row r="137" spans="3:4" x14ac:dyDescent="0.3">
      <c r="C137" s="24" t="s">
        <v>357</v>
      </c>
      <c r="D137" s="32" t="s">
        <v>487</v>
      </c>
    </row>
    <row r="138" spans="3:4" ht="15" thickBot="1" x14ac:dyDescent="0.35">
      <c r="C138" s="28" t="s">
        <v>358</v>
      </c>
      <c r="D138" s="33" t="s">
        <v>488</v>
      </c>
    </row>
  </sheetData>
  <sortState xmlns:xlrd2="http://schemas.microsoft.com/office/spreadsheetml/2017/richdata2" ref="M26:N40">
    <sortCondition ref="M26:M40"/>
  </sortState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E175-E90E-4707-920B-21A9CB51447E}">
  <dimension ref="A1:C27"/>
  <sheetViews>
    <sheetView workbookViewId="0">
      <selection activeCell="B27" sqref="B27"/>
    </sheetView>
  </sheetViews>
  <sheetFormatPr baseColWidth="10" defaultRowHeight="14.4" x14ac:dyDescent="0.3"/>
  <cols>
    <col min="1" max="1" width="11.5546875" style="61"/>
    <col min="2" max="2" width="124.44140625" style="61" customWidth="1"/>
    <col min="3" max="3" width="11.44140625" style="61" bestFit="1" customWidth="1"/>
    <col min="4" max="16384" width="11.5546875" style="61"/>
  </cols>
  <sheetData>
    <row r="1" spans="1:3" x14ac:dyDescent="0.3">
      <c r="A1" s="68" t="s">
        <v>1088</v>
      </c>
    </row>
    <row r="2" spans="1:3" x14ac:dyDescent="0.3">
      <c r="A2" s="65" t="s">
        <v>987</v>
      </c>
      <c r="B2" s="65" t="s">
        <v>988</v>
      </c>
      <c r="C2" s="65" t="s">
        <v>989</v>
      </c>
    </row>
    <row r="3" spans="1:3" x14ac:dyDescent="0.3">
      <c r="A3" s="65">
        <v>1</v>
      </c>
      <c r="B3" s="66"/>
      <c r="C3" s="67"/>
    </row>
    <row r="5" spans="1:3" x14ac:dyDescent="0.3">
      <c r="A5" s="68" t="s">
        <v>986</v>
      </c>
    </row>
    <row r="6" spans="1:3" x14ac:dyDescent="0.3">
      <c r="A6" s="65" t="s">
        <v>987</v>
      </c>
      <c r="B6" s="65" t="s">
        <v>988</v>
      </c>
      <c r="C6" s="65" t="s">
        <v>989</v>
      </c>
    </row>
    <row r="7" spans="1:3" x14ac:dyDescent="0.3">
      <c r="A7" s="65">
        <v>1</v>
      </c>
      <c r="B7" s="66"/>
      <c r="C7" s="67"/>
    </row>
    <row r="9" spans="1:3" x14ac:dyDescent="0.3">
      <c r="A9" s="68" t="s">
        <v>1089</v>
      </c>
    </row>
    <row r="10" spans="1:3" x14ac:dyDescent="0.3">
      <c r="A10" s="65" t="s">
        <v>987</v>
      </c>
      <c r="B10" s="65" t="s">
        <v>988</v>
      </c>
      <c r="C10" s="65" t="s">
        <v>989</v>
      </c>
    </row>
    <row r="11" spans="1:3" x14ac:dyDescent="0.3">
      <c r="A11" s="65">
        <v>1</v>
      </c>
      <c r="B11" s="66"/>
      <c r="C11" s="67"/>
    </row>
    <row r="13" spans="1:3" x14ac:dyDescent="0.3">
      <c r="A13" s="68" t="s">
        <v>990</v>
      </c>
    </row>
    <row r="14" spans="1:3" x14ac:dyDescent="0.3">
      <c r="A14" s="65" t="s">
        <v>987</v>
      </c>
      <c r="B14" s="65" t="s">
        <v>988</v>
      </c>
      <c r="C14" s="65" t="s">
        <v>989</v>
      </c>
    </row>
    <row r="15" spans="1:3" x14ac:dyDescent="0.3">
      <c r="A15" s="65" t="s">
        <v>991</v>
      </c>
      <c r="B15" s="66"/>
      <c r="C15" s="67"/>
    </row>
    <row r="17" spans="1:3" x14ac:dyDescent="0.3">
      <c r="A17" s="68" t="s">
        <v>992</v>
      </c>
    </row>
    <row r="18" spans="1:3" x14ac:dyDescent="0.3">
      <c r="A18" s="65" t="s">
        <v>987</v>
      </c>
      <c r="B18" s="65" t="s">
        <v>988</v>
      </c>
      <c r="C18" s="65" t="s">
        <v>989</v>
      </c>
    </row>
    <row r="19" spans="1:3" x14ac:dyDescent="0.3">
      <c r="A19" s="65">
        <v>1</v>
      </c>
      <c r="B19" s="66"/>
      <c r="C19" s="67"/>
    </row>
    <row r="21" spans="1:3" x14ac:dyDescent="0.3">
      <c r="A21" s="68" t="s">
        <v>1090</v>
      </c>
    </row>
    <row r="22" spans="1:3" x14ac:dyDescent="0.3">
      <c r="A22" s="65" t="s">
        <v>987</v>
      </c>
      <c r="B22" s="65" t="s">
        <v>988</v>
      </c>
      <c r="C22" s="65" t="s">
        <v>989</v>
      </c>
    </row>
    <row r="23" spans="1:3" x14ac:dyDescent="0.3">
      <c r="A23" s="65">
        <v>1</v>
      </c>
      <c r="B23" s="66"/>
      <c r="C23" s="67"/>
    </row>
    <row r="25" spans="1:3" x14ac:dyDescent="0.3">
      <c r="A25" s="68" t="s">
        <v>1091</v>
      </c>
    </row>
    <row r="26" spans="1:3" x14ac:dyDescent="0.3">
      <c r="A26" s="65" t="s">
        <v>987</v>
      </c>
      <c r="B26" s="65" t="s">
        <v>988</v>
      </c>
      <c r="C26" s="65" t="s">
        <v>989</v>
      </c>
    </row>
    <row r="27" spans="1:3" x14ac:dyDescent="0.3">
      <c r="A27" s="65">
        <v>1</v>
      </c>
      <c r="B27" s="66"/>
      <c r="C27" s="6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B7D53-9223-4A14-B749-0DE22A5BEF28}">
  <sheetPr>
    <tabColor rgb="FF0066CC"/>
  </sheetPr>
  <dimension ref="A1:J42"/>
  <sheetViews>
    <sheetView tabSelected="1" zoomScaleNormal="100" workbookViewId="0">
      <pane ySplit="8" topLeftCell="A9" activePane="bottomLeft" state="frozen"/>
      <selection pane="bottomLeft" activeCell="I1" sqref="I1"/>
    </sheetView>
  </sheetViews>
  <sheetFormatPr baseColWidth="10" defaultColWidth="11.5546875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5.5546875" customWidth="1"/>
  </cols>
  <sheetData>
    <row r="1" spans="1:10" ht="14.55" customHeight="1" x14ac:dyDescent="0.3">
      <c r="A1" s="6" t="s">
        <v>24</v>
      </c>
      <c r="G1" s="20" t="s">
        <v>35</v>
      </c>
      <c r="H1" t="s">
        <v>31</v>
      </c>
      <c r="I1" s="13">
        <v>45001</v>
      </c>
      <c r="J1" s="54" t="s">
        <v>969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  <c r="G3" t="s">
        <v>929</v>
      </c>
    </row>
    <row r="4" spans="1:10" ht="14.55" customHeight="1" x14ac:dyDescent="0.3">
      <c r="A4" s="4" t="s">
        <v>7</v>
      </c>
      <c r="B4" t="s">
        <v>10</v>
      </c>
      <c r="G4" t="s">
        <v>1074</v>
      </c>
      <c r="H4" t="s">
        <v>1092</v>
      </c>
      <c r="J4" t="s">
        <v>1093</v>
      </c>
    </row>
    <row r="5" spans="1:10" ht="14.55" customHeight="1" x14ac:dyDescent="0.3">
      <c r="A5" s="4" t="s">
        <v>8</v>
      </c>
      <c r="B5" t="s">
        <v>10</v>
      </c>
      <c r="F5" s="2"/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23</v>
      </c>
      <c r="C10" t="s">
        <v>5</v>
      </c>
      <c r="F10" s="2">
        <v>13944</v>
      </c>
      <c r="G10" s="17" t="str">
        <f>IF(E10="nein","",H10&amp;" OR ")</f>
        <v xml:space="preserve">Rhinitis, Allergic, Seasonal[Mesh] OR </v>
      </c>
      <c r="H10" t="str">
        <f>IF(E10="nein","",IF(ISTEXT(C10),B10&amp;VLOOKUP(C10,'Kategorien-Tabelle'!A:B,2,FALSE),"""?"))</f>
        <v>Rhinitis, Allergic, Seasonal[Mesh]</v>
      </c>
    </row>
    <row r="11" spans="1:10" x14ac:dyDescent="0.3">
      <c r="A11" s="4" t="s">
        <v>3</v>
      </c>
      <c r="B11" t="s">
        <v>17</v>
      </c>
      <c r="C11" t="s">
        <v>4</v>
      </c>
      <c r="F11" s="2">
        <v>1850</v>
      </c>
      <c r="G11" s="17" t="str">
        <f>IF(E11="nein","",H11&amp;" OR ")</f>
        <v xml:space="preserve">Seasonal Allergic Rhinitis[tiab] OR </v>
      </c>
      <c r="H11" t="str">
        <f>IF(E11="nein","",IF(ISTEXT(C11),B11&amp;VLOOKUP(C11,'Kategorien-Tabelle'!A:B,2,FALSE),"""?"))</f>
        <v>Seasonal Allergic Rhinitis[tiab]</v>
      </c>
    </row>
    <row r="12" spans="1:10" x14ac:dyDescent="0.3">
      <c r="A12" s="4" t="s">
        <v>3</v>
      </c>
      <c r="B12" t="s">
        <v>18</v>
      </c>
      <c r="C12" t="s">
        <v>4</v>
      </c>
      <c r="D12" t="s">
        <v>12</v>
      </c>
      <c r="E12" t="s">
        <v>13</v>
      </c>
      <c r="F12" s="2"/>
      <c r="G12" s="17" t="str">
        <f t="shared" ref="G12:G16" si="0">IF(E12="nein","",H12&amp;" OR ")</f>
        <v/>
      </c>
      <c r="H12" t="str">
        <f>IF(E12="nein","",IF(ISTEXT(C12),B12&amp;VLOOKUP(C12,'Kategorien-Tabelle'!A:B,2,FALSE),"""?"))</f>
        <v/>
      </c>
    </row>
    <row r="13" spans="1:10" x14ac:dyDescent="0.3">
      <c r="A13" s="4" t="s">
        <v>3</v>
      </c>
      <c r="B13" t="s">
        <v>19</v>
      </c>
      <c r="C13" t="s">
        <v>4</v>
      </c>
      <c r="F13" s="2">
        <v>4058</v>
      </c>
      <c r="G13" s="17" t="str">
        <f t="shared" si="0"/>
        <v xml:space="preserve">Pollen Allerg*[tiab] OR </v>
      </c>
      <c r="H13" t="str">
        <f>IF(E13="nein","",IF(ISTEXT(C13),B13&amp;VLOOKUP(C13,'Kategorien-Tabelle'!A:B,2,FALSE),"""?"))</f>
        <v>Pollen Allerg*[tiab]</v>
      </c>
    </row>
    <row r="14" spans="1:10" x14ac:dyDescent="0.3">
      <c r="A14" s="4" t="s">
        <v>3</v>
      </c>
      <c r="B14" t="s">
        <v>20</v>
      </c>
      <c r="C14" t="s">
        <v>4</v>
      </c>
      <c r="F14" s="2">
        <v>1970</v>
      </c>
      <c r="G14" s="17" t="str">
        <f t="shared" si="0"/>
        <v xml:space="preserve">Pollinos*[tiab] OR </v>
      </c>
      <c r="H14" t="str">
        <f>IF(E14="nein","",IF(ISTEXT(C14),B14&amp;VLOOKUP(C14,'Kategorien-Tabelle'!A:B,2,FALSE),"""?"))</f>
        <v>Pollinos*[tiab]</v>
      </c>
    </row>
    <row r="15" spans="1:10" x14ac:dyDescent="0.3">
      <c r="A15" s="4" t="s">
        <v>3</v>
      </c>
      <c r="B15" t="s">
        <v>21</v>
      </c>
      <c r="C15" t="s">
        <v>4</v>
      </c>
      <c r="F15" s="2">
        <v>3952</v>
      </c>
      <c r="G15" s="17" t="str">
        <f t="shared" si="0"/>
        <v xml:space="preserve">Hay Fever[tiab] OR </v>
      </c>
      <c r="H15" t="str">
        <f>IF(E15="nein","",IF(ISTEXT(C15),B15&amp;VLOOKUP(C15,'Kategorien-Tabelle'!A:B,2,FALSE),"""?"))</f>
        <v>Hay Fever[tiab]</v>
      </c>
    </row>
    <row r="16" spans="1:10" x14ac:dyDescent="0.3">
      <c r="A16" s="4" t="s">
        <v>3</v>
      </c>
      <c r="B16" t="s">
        <v>22</v>
      </c>
      <c r="C16" t="s">
        <v>4</v>
      </c>
      <c r="F16" s="2">
        <v>484</v>
      </c>
      <c r="G16" s="17" t="str">
        <f t="shared" si="0"/>
        <v xml:space="preserve">Hayfever[tiab] OR </v>
      </c>
      <c r="H16" t="str">
        <f>IF(E16="nein","",IF(ISTEXT(C16),B16&amp;VLOOKUP(C16,'Kategorien-Tabelle'!A:B,2,FALSE),"""?"))</f>
        <v>Hayfever[tiab]</v>
      </c>
    </row>
    <row r="17" spans="1:8" x14ac:dyDescent="0.3">
      <c r="B17" s="1" t="s">
        <v>3</v>
      </c>
      <c r="F17" s="2">
        <v>18749</v>
      </c>
      <c r="G17" s="17" t="str">
        <f>IF(E17="nein","",IF(ISTEXT(C17),"" &amp;"""" &amp;+B17 &amp;""""&amp;"["&amp;C17&amp;"] OR ",""))</f>
        <v/>
      </c>
      <c r="H17" t="s">
        <v>505</v>
      </c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28</v>
      </c>
      <c r="C20" t="s">
        <v>5</v>
      </c>
      <c r="F20" s="2">
        <v>29259</v>
      </c>
      <c r="G20" s="17" t="str">
        <f t="shared" ref="G20:G22" si="1">IF(E20="nein","",H20&amp;" OR ")</f>
        <v xml:space="preserve">Histamine Antagonists[Mesh] OR </v>
      </c>
      <c r="H20" t="str">
        <f>IF(E20="nein","",IF(ISTEXT(C20),B20&amp;VLOOKUP(C20,'Kategorien-Tabelle'!A:B,2,FALSE),"""?"))</f>
        <v>Histamine Antagonists[Mesh]</v>
      </c>
    </row>
    <row r="21" spans="1:8" x14ac:dyDescent="0.3">
      <c r="A21" s="4" t="s">
        <v>6</v>
      </c>
      <c r="B21" t="s">
        <v>26</v>
      </c>
      <c r="C21" t="s">
        <v>4</v>
      </c>
      <c r="F21" s="2">
        <v>1274</v>
      </c>
      <c r="G21" s="17" t="str">
        <f t="shared" si="1"/>
        <v xml:space="preserve">Histamine Antagonist*[tiab] OR </v>
      </c>
      <c r="H21" t="str">
        <f>IF(E21="nein","",IF(ISTEXT(C21),B21&amp;VLOOKUP(C21,'Kategorien-Tabelle'!A:B,2,FALSE),"""?"))</f>
        <v>Histamine Antagonist*[tiab]</v>
      </c>
    </row>
    <row r="22" spans="1:8" x14ac:dyDescent="0.3">
      <c r="A22" s="4" t="s">
        <v>6</v>
      </c>
      <c r="B22" t="s">
        <v>27</v>
      </c>
      <c r="C22" t="s">
        <v>4</v>
      </c>
      <c r="F22" s="2">
        <v>18404</v>
      </c>
      <c r="G22" s="17" t="str">
        <f t="shared" si="1"/>
        <v xml:space="preserve">Antihistamin*[tiab] OR </v>
      </c>
      <c r="H22" t="str">
        <f>IF(E22="nein","",IF(ISTEXT(C22),B22&amp;VLOOKUP(C22,'Kategorien-Tabelle'!A:B,2,FALSE),"""?"))</f>
        <v>Antihistamin*[tiab]</v>
      </c>
    </row>
    <row r="23" spans="1:8" x14ac:dyDescent="0.3">
      <c r="B23" s="1" t="s">
        <v>6</v>
      </c>
      <c r="F23" s="2">
        <v>38069</v>
      </c>
      <c r="G23" s="17"/>
      <c r="H23" t="s">
        <v>29</v>
      </c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8" x14ac:dyDescent="0.3">
      <c r="B33" s="1" t="s">
        <v>30</v>
      </c>
      <c r="F33" s="2">
        <v>1997</v>
      </c>
      <c r="H33" t="s">
        <v>32</v>
      </c>
    </row>
    <row r="34" spans="2:8" x14ac:dyDescent="0.3">
      <c r="H34" t="str">
        <f>IF(ISTEXT(C34),"" &amp;"""" &amp;+B34 &amp;""""&amp;"["&amp;C34&amp;"]","")</f>
        <v/>
      </c>
    </row>
    <row r="35" spans="2:8" x14ac:dyDescent="0.3">
      <c r="H35" t="str">
        <f>IF(ISTEXT(C35),"" &amp;"""" &amp;+B35 &amp;""""&amp;"["&amp;C35&amp;"]","")</f>
        <v/>
      </c>
    </row>
    <row r="36" spans="2:8" x14ac:dyDescent="0.3">
      <c r="B36" s="1" t="s">
        <v>978</v>
      </c>
    </row>
    <row r="37" spans="2:8" x14ac:dyDescent="0.3">
      <c r="B37" t="s">
        <v>982</v>
      </c>
      <c r="C37" t="s">
        <v>192</v>
      </c>
      <c r="G37" t="s">
        <v>993</v>
      </c>
    </row>
    <row r="38" spans="2:8" x14ac:dyDescent="0.3">
      <c r="B38" t="s">
        <v>979</v>
      </c>
      <c r="G38" t="s">
        <v>994</v>
      </c>
    </row>
    <row r="39" spans="2:8" x14ac:dyDescent="0.3">
      <c r="B39" t="s">
        <v>996</v>
      </c>
      <c r="C39" t="s">
        <v>222</v>
      </c>
      <c r="G39" t="s">
        <v>997</v>
      </c>
    </row>
    <row r="40" spans="2:8" x14ac:dyDescent="0.3">
      <c r="B40" t="s">
        <v>1067</v>
      </c>
      <c r="C40" t="s">
        <v>36</v>
      </c>
      <c r="G40" t="s">
        <v>1068</v>
      </c>
    </row>
    <row r="41" spans="2:8" x14ac:dyDescent="0.3">
      <c r="B41" t="s">
        <v>1069</v>
      </c>
      <c r="C41" t="s">
        <v>36</v>
      </c>
      <c r="D41" t="s">
        <v>1110</v>
      </c>
      <c r="E41" s="14" t="s">
        <v>1104</v>
      </c>
      <c r="G41" t="s">
        <v>1102</v>
      </c>
    </row>
    <row r="42" spans="2:8" x14ac:dyDescent="0.3">
      <c r="B42" t="s">
        <v>1118</v>
      </c>
      <c r="G42" s="73" t="s">
        <v>1111</v>
      </c>
    </row>
  </sheetData>
  <autoFilter ref="A8:H33" xr:uid="{5C6AD2C6-BCCB-48CC-AF58-6DC056E13179}"/>
  <hyperlinks>
    <hyperlink ref="J1" r:id="rId1" xr:uid="{F9A30053-CC92-4CB8-AE39-8755DBF1A6BA}"/>
    <hyperlink ref="E41" r:id="rId2" location="section-4-4-7" xr:uid="{72C3F6DC-FC64-4511-A193-35D50DC4D3EF}"/>
  </hyperlinks>
  <pageMargins left="0.7" right="0.7" top="0.78740157499999996" bottom="0.78740157499999996" header="0.3" footer="0.3"/>
  <pageSetup paperSize="9"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1819F695-9920-4EA9-8792-1E102EB98CB1}">
          <x14:formula1>
            <xm:f>'Kategorien-Tabelle'!$A$2:$A$53</xm:f>
          </x14:formula1>
          <xm:sqref>C10:C16 C37 C39:C41 C20:C22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09DF-191F-4A94-8DC1-2E3810634DF6}">
  <sheetPr>
    <tabColor rgb="FF66FF66"/>
  </sheetPr>
  <dimension ref="A1:J42"/>
  <sheetViews>
    <sheetView workbookViewId="0">
      <pane ySplit="8" topLeftCell="A9" activePane="bottomLeft" state="frozen"/>
      <selection pane="bottomLeft" activeCell="I1" sqref="I1"/>
    </sheetView>
  </sheetViews>
  <sheetFormatPr baseColWidth="10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5.5546875" customWidth="1"/>
  </cols>
  <sheetData>
    <row r="1" spans="1:10" ht="14.55" customHeight="1" x14ac:dyDescent="0.3">
      <c r="A1" s="6" t="s">
        <v>24</v>
      </c>
      <c r="G1" s="21" t="s">
        <v>909</v>
      </c>
      <c r="H1" t="s">
        <v>31</v>
      </c>
      <c r="I1" s="13">
        <v>44999</v>
      </c>
      <c r="J1" s="14" t="s">
        <v>959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  <c r="G3" t="s">
        <v>929</v>
      </c>
    </row>
    <row r="4" spans="1:10" ht="14.55" customHeight="1" x14ac:dyDescent="0.3">
      <c r="A4" s="4" t="s">
        <v>7</v>
      </c>
      <c r="B4" t="s">
        <v>10</v>
      </c>
      <c r="G4" t="s">
        <v>1074</v>
      </c>
      <c r="H4" t="s">
        <v>1114</v>
      </c>
      <c r="I4" t="s">
        <v>1113</v>
      </c>
    </row>
    <row r="5" spans="1:10" ht="14.55" customHeight="1" x14ac:dyDescent="0.3">
      <c r="A5" s="4" t="s">
        <v>8</v>
      </c>
      <c r="B5" t="s">
        <v>10</v>
      </c>
      <c r="F5" s="2"/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23</v>
      </c>
      <c r="C10" t="s">
        <v>5</v>
      </c>
      <c r="F10" s="2">
        <v>13944</v>
      </c>
      <c r="G10" s="17" t="str">
        <f t="shared" ref="G10:G16" si="0">IF(E10="nein","",H10&amp;" OR ")</f>
        <v xml:space="preserve">exp Rhinitis, Allergic, Seasonal/ OR </v>
      </c>
      <c r="H10" t="str">
        <f>IF(E10="nein","",IF(C10="MeSH","exp "&amp;B10&amp;"/",IF(C10="MeSH Major Topic","exp *"&amp;B10&amp;"/",IF(ISTEXT(C10),B10&amp;VLOOKUP(C10,'Kategorien-Tabelle'!C:D,2,FALSE),"""?"))))</f>
        <v>exp Rhinitis, Allergic, Seasonal/</v>
      </c>
    </row>
    <row r="11" spans="1:10" x14ac:dyDescent="0.3">
      <c r="A11" s="4" t="s">
        <v>3</v>
      </c>
      <c r="B11" t="s">
        <v>17</v>
      </c>
      <c r="C11" t="s">
        <v>490</v>
      </c>
      <c r="F11" s="2">
        <v>1843</v>
      </c>
      <c r="G11" s="17" t="str">
        <f t="shared" si="0"/>
        <v xml:space="preserve">Seasonal Allergic Rhinitis.tw,kw. OR </v>
      </c>
      <c r="H11" t="str">
        <f>IF(E11="nein","",IF(C11="MeSH","exp "&amp;B11&amp;"/",IF(C11="MeSH Major Topic","exp *"&amp;B11&amp;"/",IF(ISTEXT(C11),B11&amp;VLOOKUP(C11,'Kategorien-Tabelle'!C:D,2,FALSE),"""?"))))</f>
        <v>Seasonal Allergic Rhinitis.tw,kw.</v>
      </c>
    </row>
    <row r="12" spans="1:10" x14ac:dyDescent="0.3">
      <c r="A12" s="4" t="s">
        <v>3</v>
      </c>
      <c r="B12" t="s">
        <v>18</v>
      </c>
      <c r="C12" t="s">
        <v>490</v>
      </c>
      <c r="D12" t="s">
        <v>12</v>
      </c>
      <c r="E12" t="s">
        <v>13</v>
      </c>
      <c r="F12" s="2">
        <v>0</v>
      </c>
      <c r="G12" s="17" t="str">
        <f t="shared" si="0"/>
        <v/>
      </c>
      <c r="H12" t="str">
        <f>IF(E12="nein","",IF(C12="MeSH","exp "&amp;B12&amp;"/",IF(C12="MeSH Major Topic","exp *"&amp;B12&amp;"/",IF(ISTEXT(C12),B12&amp;VLOOKUP(C12,'Kategorien-Tabelle'!C:D,2,FALSE),"""?"))))</f>
        <v/>
      </c>
    </row>
    <row r="13" spans="1:10" x14ac:dyDescent="0.3">
      <c r="A13" s="4" t="s">
        <v>3</v>
      </c>
      <c r="B13" t="s">
        <v>19</v>
      </c>
      <c r="C13" t="s">
        <v>490</v>
      </c>
      <c r="F13" s="2">
        <v>4022</v>
      </c>
      <c r="G13" s="17" t="str">
        <f t="shared" si="0"/>
        <v xml:space="preserve">Pollen Allerg*.tw,kw. OR </v>
      </c>
      <c r="H13" t="str">
        <f>IF(E13="nein","",IF(C13="MeSH","exp "&amp;B13&amp;"/",IF(C13="MeSH Major Topic","exp *"&amp;B13&amp;"/",IF(ISTEXT(C13),B13&amp;VLOOKUP(C13,'Kategorien-Tabelle'!C:D,2,FALSE),"""?"))))</f>
        <v>Pollen Allerg*.tw,kw.</v>
      </c>
    </row>
    <row r="14" spans="1:10" x14ac:dyDescent="0.3">
      <c r="A14" s="4" t="s">
        <v>3</v>
      </c>
      <c r="B14" t="s">
        <v>20</v>
      </c>
      <c r="C14" t="s">
        <v>490</v>
      </c>
      <c r="F14" s="2">
        <v>1963</v>
      </c>
      <c r="G14" s="17" t="str">
        <f t="shared" si="0"/>
        <v xml:space="preserve">Pollinos*.tw,kw. OR </v>
      </c>
      <c r="H14" t="str">
        <f>IF(E14="nein","",IF(C14="MeSH","exp "&amp;B14&amp;"/",IF(C14="MeSH Major Topic","exp *"&amp;B14&amp;"/",IF(ISTEXT(C14),B14&amp;VLOOKUP(C14,'Kategorien-Tabelle'!C:D,2,FALSE),"""?"))))</f>
        <v>Pollinos*.tw,kw.</v>
      </c>
    </row>
    <row r="15" spans="1:10" x14ac:dyDescent="0.3">
      <c r="A15" s="4" t="s">
        <v>3</v>
      </c>
      <c r="B15" t="s">
        <v>21</v>
      </c>
      <c r="C15" t="s">
        <v>490</v>
      </c>
      <c r="F15" s="2">
        <v>3441</v>
      </c>
      <c r="G15" s="17" t="str">
        <f t="shared" si="0"/>
        <v xml:space="preserve">Hay Fever.tw,kw. OR </v>
      </c>
      <c r="H15" t="str">
        <f>IF(E15="nein","",IF(C15="MeSH","exp "&amp;B15&amp;"/",IF(C15="MeSH Major Topic","exp *"&amp;B15&amp;"/",IF(ISTEXT(C15),B15&amp;VLOOKUP(C15,'Kategorien-Tabelle'!C:D,2,FALSE),"""?"))))</f>
        <v>Hay Fever.tw,kw.</v>
      </c>
    </row>
    <row r="16" spans="1:10" x14ac:dyDescent="0.3">
      <c r="A16" s="4" t="s">
        <v>3</v>
      </c>
      <c r="B16" t="s">
        <v>22</v>
      </c>
      <c r="C16" t="s">
        <v>490</v>
      </c>
      <c r="F16" s="2">
        <v>348</v>
      </c>
      <c r="G16" s="17" t="str">
        <f t="shared" si="0"/>
        <v xml:space="preserve">Hayfever.tw,kw. OR </v>
      </c>
      <c r="H16" t="str">
        <f>IF(E16="nein","",IF(C16="MeSH","exp "&amp;B16&amp;"/",IF(C16="MeSH Major Topic","exp *"&amp;B16&amp;"/",IF(ISTEXT(C16),B16&amp;VLOOKUP(C16,'Kategorien-Tabelle'!C:D,2,FALSE),"""?"))))</f>
        <v>Hayfever.tw,kw.</v>
      </c>
    </row>
    <row r="17" spans="1:8" x14ac:dyDescent="0.3">
      <c r="B17" s="1" t="s">
        <v>3</v>
      </c>
      <c r="F17" s="2">
        <v>18710</v>
      </c>
      <c r="G17" s="17"/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28</v>
      </c>
      <c r="C20" t="s">
        <v>5</v>
      </c>
      <c r="F20" s="2">
        <v>63875</v>
      </c>
      <c r="G20" s="17" t="str">
        <f>IF(E20="nein","",H20&amp;" OR ")</f>
        <v xml:space="preserve">exp Histamine Antagonists/ OR </v>
      </c>
      <c r="H20" t="str">
        <f>IF(E20="nein","",IF(C20="MeSH","exp "&amp;B20&amp;"/",IF(C20="MeSH Major Topic","exp *"&amp;B20&amp;"/",IF(ISTEXT(C20),B20&amp;VLOOKUP(C20,'Kategorien-Tabelle'!C:D,2,FALSE),"""?"))))</f>
        <v>exp Histamine Antagonists/</v>
      </c>
    </row>
    <row r="21" spans="1:8" x14ac:dyDescent="0.3">
      <c r="A21" s="4" t="s">
        <v>6</v>
      </c>
      <c r="B21" t="s">
        <v>26</v>
      </c>
      <c r="C21" t="s">
        <v>490</v>
      </c>
      <c r="F21" s="2">
        <v>1272</v>
      </c>
      <c r="G21" s="17" t="str">
        <f>IF(E21="nein","",H21&amp;" OR ")</f>
        <v xml:space="preserve">Histamine Antagonist*.tw,kw. OR </v>
      </c>
      <c r="H21" t="str">
        <f>IF(E21="nein","",IF(C21="MeSH","exp "&amp;B21&amp;"/",IF(C21="MeSH Major Topic","exp *"&amp;B21&amp;"/",IF(ISTEXT(C21),B21&amp;VLOOKUP(C21,'Kategorien-Tabelle'!C:D,2,FALSE),"""?"))))</f>
        <v>Histamine Antagonist*.tw,kw.</v>
      </c>
    </row>
    <row r="22" spans="1:8" x14ac:dyDescent="0.3">
      <c r="A22" s="4" t="s">
        <v>6</v>
      </c>
      <c r="B22" t="s">
        <v>27</v>
      </c>
      <c r="C22" t="s">
        <v>490</v>
      </c>
      <c r="F22" s="2">
        <v>17633</v>
      </c>
      <c r="G22" s="17" t="str">
        <f>IF(E22="nein","",H22&amp;" OR ")</f>
        <v xml:space="preserve">Antihistamin*.tw,kw. OR </v>
      </c>
      <c r="H22" t="str">
        <f>IF(E22="nein","",IF(C22="MeSH","exp "&amp;B22&amp;"/",IF(C22="MeSH Major Topic","exp *"&amp;B22&amp;"/",IF(ISTEXT(C22),B22&amp;VLOOKUP(C22,'Kategorien-Tabelle'!C:D,2,FALSE),"""?"))))</f>
        <v>Antihistamin*.tw,kw.</v>
      </c>
    </row>
    <row r="23" spans="1:8" x14ac:dyDescent="0.3">
      <c r="B23" s="1" t="s">
        <v>6</v>
      </c>
      <c r="F23" s="2">
        <v>70779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9" x14ac:dyDescent="0.3">
      <c r="B33" s="1" t="s">
        <v>30</v>
      </c>
      <c r="F33" s="2">
        <v>2261</v>
      </c>
      <c r="H33" t="s">
        <v>41</v>
      </c>
    </row>
    <row r="34" spans="2:9" ht="14.55" customHeight="1" x14ac:dyDescent="0.3"/>
    <row r="36" spans="2:9" x14ac:dyDescent="0.3">
      <c r="B36" s="1" t="s">
        <v>978</v>
      </c>
    </row>
    <row r="37" spans="2:9" x14ac:dyDescent="0.3">
      <c r="B37" t="s">
        <v>982</v>
      </c>
      <c r="F37" s="2"/>
      <c r="G37" t="s">
        <v>980</v>
      </c>
    </row>
    <row r="38" spans="2:9" x14ac:dyDescent="0.3">
      <c r="B38" t="s">
        <v>979</v>
      </c>
      <c r="G38" t="s">
        <v>981</v>
      </c>
    </row>
    <row r="39" spans="2:9" x14ac:dyDescent="0.3">
      <c r="B39" t="s">
        <v>996</v>
      </c>
      <c r="G39" s="71" t="s">
        <v>1095</v>
      </c>
    </row>
    <row r="40" spans="2:9" x14ac:dyDescent="0.3">
      <c r="B40" t="s">
        <v>1067</v>
      </c>
      <c r="G40" t="s">
        <v>1096</v>
      </c>
    </row>
    <row r="41" spans="2:9" x14ac:dyDescent="0.3">
      <c r="B41" t="s">
        <v>1069</v>
      </c>
      <c r="D41" t="s">
        <v>1110</v>
      </c>
      <c r="E41" s="14" t="s">
        <v>1104</v>
      </c>
      <c r="G41" t="s">
        <v>1103</v>
      </c>
      <c r="I41" s="14"/>
    </row>
    <row r="42" spans="2:9" x14ac:dyDescent="0.3">
      <c r="B42" s="73" t="s">
        <v>1118</v>
      </c>
      <c r="G42" s="74" t="s">
        <v>1112</v>
      </c>
    </row>
  </sheetData>
  <autoFilter ref="A8:H33" xr:uid="{84E20366-6071-48C6-A96B-E484A0146367}"/>
  <dataValidations count="1">
    <dataValidation type="list" errorStyle="warning" allowBlank="1" showInputMessage="1" showErrorMessage="1" error="Fehlt in der Kategorien-Tabelle!" sqref="C20" xr:uid="{DCC53AC8-608D-435D-8D49-CE502268AE6C}">
      <formula1>$H$2:$H$136</formula1>
    </dataValidation>
  </dataValidations>
  <hyperlinks>
    <hyperlink ref="H33" r:id="rId1" xr:uid="{BA7C588B-0F12-4ACF-9F54-26CFF70AC903}"/>
    <hyperlink ref="J1" r:id="rId2" xr:uid="{E82B4169-CD76-4F2D-87E1-99144C0BF181}"/>
    <hyperlink ref="E41" r:id="rId3" location="section-4-4-7" xr:uid="{15F1734E-2594-4893-B95F-57110312E88C}"/>
  </hyperlinks>
  <pageMargins left="0.7" right="0.7" top="0.78740157499999996" bottom="0.78740157499999996" header="0.3" footer="0.3"/>
  <pageSetup paperSize="9" orientation="portrait" horizontalDpi="1200" verticalDpi="1200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ED080B05-CD31-491D-A88D-79870E6A59B9}">
          <x14:formula1>
            <xm:f>'Kategorien-Tabelle'!$C$2:$C$138</xm:f>
          </x14:formula1>
          <xm:sqref>C10:C16 C21:C22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57A2-7413-440A-A145-746A7EFD2777}">
  <sheetPr>
    <tabColor rgb="FF9900CC"/>
  </sheetPr>
  <dimension ref="A1:K42"/>
  <sheetViews>
    <sheetView workbookViewId="0">
      <pane ySplit="8" topLeftCell="A9" activePane="bottomLeft" state="frozen"/>
      <selection pane="bottomLeft" activeCell="I1" sqref="I1"/>
    </sheetView>
  </sheetViews>
  <sheetFormatPr baseColWidth="10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5.5546875" customWidth="1"/>
  </cols>
  <sheetData>
    <row r="1" spans="1:11" ht="14.55" customHeight="1" x14ac:dyDescent="0.3">
      <c r="A1" s="6" t="s">
        <v>24</v>
      </c>
      <c r="G1" s="63" t="s">
        <v>43</v>
      </c>
      <c r="H1" t="s">
        <v>31</v>
      </c>
      <c r="I1" s="13">
        <v>45001</v>
      </c>
      <c r="J1" s="14" t="s">
        <v>968</v>
      </c>
    </row>
    <row r="2" spans="1:11" ht="14.55" customHeight="1" x14ac:dyDescent="0.3">
      <c r="A2" s="4" t="s">
        <v>3</v>
      </c>
      <c r="B2" t="s">
        <v>15</v>
      </c>
    </row>
    <row r="3" spans="1:11" ht="14.55" customHeight="1" x14ac:dyDescent="0.3">
      <c r="A3" s="4" t="s">
        <v>6</v>
      </c>
      <c r="B3" t="s">
        <v>16</v>
      </c>
      <c r="G3" t="s">
        <v>929</v>
      </c>
    </row>
    <row r="4" spans="1:11" ht="14.55" customHeight="1" x14ac:dyDescent="0.3">
      <c r="A4" s="4" t="s">
        <v>7</v>
      </c>
      <c r="B4" t="s">
        <v>10</v>
      </c>
      <c r="G4" t="s">
        <v>1074</v>
      </c>
      <c r="H4" t="s">
        <v>1075</v>
      </c>
      <c r="I4" t="s">
        <v>1076</v>
      </c>
    </row>
    <row r="5" spans="1:11" ht="14.55" customHeight="1" x14ac:dyDescent="0.3">
      <c r="A5" s="4" t="s">
        <v>8</v>
      </c>
      <c r="B5" t="s">
        <v>10</v>
      </c>
      <c r="F5" s="2"/>
    </row>
    <row r="6" spans="1:11" ht="14.55" customHeight="1" x14ac:dyDescent="0.3">
      <c r="A6" s="4" t="s">
        <v>9</v>
      </c>
      <c r="B6" t="s">
        <v>10</v>
      </c>
    </row>
    <row r="7" spans="1:11" ht="14.55" customHeight="1" x14ac:dyDescent="0.3"/>
    <row r="8" spans="1:11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  <c r="I8" s="15"/>
    </row>
    <row r="9" spans="1:11" s="3" customFormat="1" x14ac:dyDescent="0.3">
      <c r="A9" s="5" t="s">
        <v>3</v>
      </c>
      <c r="F9" s="11"/>
    </row>
    <row r="10" spans="1:11" x14ac:dyDescent="0.3">
      <c r="A10" s="4" t="s">
        <v>3</v>
      </c>
      <c r="B10" t="s">
        <v>23</v>
      </c>
      <c r="C10" t="s">
        <v>5</v>
      </c>
      <c r="F10" s="2">
        <v>2171</v>
      </c>
      <c r="G10" s="17" t="str">
        <f t="shared" ref="G10" si="0">IF(E10="nein","",H10&amp;" OR ")</f>
        <v xml:space="preserve">[mh "Rhinitis, Allergic, Seasonal"] OR </v>
      </c>
      <c r="H10" t="str">
        <f>IF(E10="nein","",IF(C10="MeSH","[mh """&amp;B10&amp;"""]",IF(C10="Mesh:NoExp","[mh ^"""&amp;B10&amp;"""]",IF(C10="MeSH Major Topic","[mh """&amp;B10&amp;""" [mj]]",IF(ISTEXT(C10),"("&amp;B10&amp;")"&amp;VLOOKUP(C10,'Kategorien-Tabelle'!G:H,2,FALSE),"?")))))</f>
        <v>[mh "Rhinitis, Allergic, Seasonal"]</v>
      </c>
    </row>
    <row r="11" spans="1:11" x14ac:dyDescent="0.3">
      <c r="A11" s="4" t="s">
        <v>3</v>
      </c>
      <c r="B11" t="s">
        <v>503</v>
      </c>
      <c r="C11" t="s">
        <v>490</v>
      </c>
      <c r="F11" s="2">
        <v>1897</v>
      </c>
      <c r="G11" s="17" t="str">
        <f>IF(E11="nein","",H11&amp;" OR ")</f>
        <v xml:space="preserve">("Seasonal Allergic Rhinitis"):ti,ab,kw OR </v>
      </c>
      <c r="H11" t="str">
        <f>IF(E11="nein","",IF(C11="MeSH","[mh """&amp;B11&amp;"""]",IF(C11="Mesh:NoExp","[mh ^"""&amp;B11&amp;"""]",IF(C11="MeSH Major Topic","[mh """&amp;B11&amp;""" [mj]]",IF(ISTEXT(C11),"("&amp;B11&amp;")"&amp;VLOOKUP(C11,'Kategorien-Tabelle'!G:H,2,FALSE),"?")))))</f>
        <v>("Seasonal Allergic Rhinitis"):ti,ab,kw</v>
      </c>
    </row>
    <row r="12" spans="1:11" x14ac:dyDescent="0.3">
      <c r="A12" s="4" t="s">
        <v>3</v>
      </c>
      <c r="B12" t="s">
        <v>18</v>
      </c>
      <c r="C12" t="s">
        <v>490</v>
      </c>
      <c r="D12" t="s">
        <v>12</v>
      </c>
      <c r="E12" t="s">
        <v>13</v>
      </c>
      <c r="F12" s="2"/>
      <c r="G12" s="17" t="str">
        <f t="shared" ref="G12:G16" si="1">IF(E12="nein","",H12&amp;" OR ")</f>
        <v/>
      </c>
      <c r="H12" t="str">
        <f>IF(E12="nein","",IF(C12="MeSH","[mh """&amp;B12&amp;"""]",IF(C12="Mesh:NoExp","[mh ^"""&amp;B12&amp;"""]",IF(C12="MeSH Major Topic","[mh """&amp;B12&amp;""" [mj]]",IF(ISTEXT(C12),"("&amp;B12&amp;")"&amp;VLOOKUP(C12,'Kategorien-Tabelle'!G:H,2,FALSE),"?")))))</f>
        <v/>
      </c>
    </row>
    <row r="13" spans="1:11" x14ac:dyDescent="0.3">
      <c r="A13" s="4" t="s">
        <v>3</v>
      </c>
      <c r="B13" t="s">
        <v>19</v>
      </c>
      <c r="C13" t="s">
        <v>490</v>
      </c>
      <c r="F13" s="2">
        <v>3423</v>
      </c>
      <c r="G13" s="17" t="str">
        <f t="shared" si="1"/>
        <v xml:space="preserve">(Pollen NEXT Allerg*):ti,ab,kw OR </v>
      </c>
      <c r="H13" s="53" t="s">
        <v>927</v>
      </c>
      <c r="I13" s="53"/>
      <c r="J13" s="53"/>
      <c r="K13" t="s">
        <v>928</v>
      </c>
    </row>
    <row r="14" spans="1:11" x14ac:dyDescent="0.3">
      <c r="A14" s="4" t="s">
        <v>3</v>
      </c>
      <c r="B14" t="s">
        <v>20</v>
      </c>
      <c r="C14" t="s">
        <v>490</v>
      </c>
      <c r="F14" s="2">
        <v>387</v>
      </c>
      <c r="G14" s="17" t="str">
        <f t="shared" si="1"/>
        <v xml:space="preserve">(Pollinos*):ti,ab,kw OR </v>
      </c>
      <c r="H14" t="str">
        <f>IF(E14="nein","",IF(C14="MeSH","[mh """&amp;B14&amp;"""]",IF(C14="Mesh:NoExp","[mh ^"""&amp;B14&amp;"""]",IF(C14="MeSH Major Topic","[mh """&amp;B14&amp;""" [mj]]",IF(ISTEXT(C14),"("&amp;B14&amp;")"&amp;VLOOKUP(C14,'Kategorien-Tabelle'!G:H,2,FALSE),"?")))))</f>
        <v>(Pollinos*):ti,ab,kw</v>
      </c>
    </row>
    <row r="15" spans="1:11" x14ac:dyDescent="0.3">
      <c r="A15" s="4" t="s">
        <v>3</v>
      </c>
      <c r="B15" t="s">
        <v>504</v>
      </c>
      <c r="C15" t="s">
        <v>490</v>
      </c>
      <c r="F15" s="2">
        <v>659</v>
      </c>
      <c r="G15" s="17" t="str">
        <f t="shared" si="1"/>
        <v xml:space="preserve">("Hay Fever"):ti,ab,kw OR </v>
      </c>
      <c r="H15" t="str">
        <f>IF(E15="nein","",IF(C15="MeSH","[mh """&amp;B15&amp;"""]",IF(C15="Mesh:NoExp","[mh ^"""&amp;B15&amp;"""]",IF(C15="MeSH Major Topic","[mh """&amp;B15&amp;""" [mj]]",IF(ISTEXT(C15),"("&amp;B15&amp;")"&amp;VLOOKUP(C15,'Kategorien-Tabelle'!G:H,2,FALSE),"?")))))</f>
        <v>("Hay Fever"):ti,ab,kw</v>
      </c>
    </row>
    <row r="16" spans="1:11" x14ac:dyDescent="0.3">
      <c r="A16" s="4" t="s">
        <v>3</v>
      </c>
      <c r="B16" t="s">
        <v>22</v>
      </c>
      <c r="C16" t="s">
        <v>490</v>
      </c>
      <c r="F16" s="2">
        <v>106</v>
      </c>
      <c r="G16" s="17" t="str">
        <f t="shared" si="1"/>
        <v xml:space="preserve">(Hayfever):ti,ab,kw OR </v>
      </c>
      <c r="H16" t="str">
        <f>IF(E16="nein","",IF(C16="MeSH","[mh """&amp;B16&amp;"""]",IF(C16="Mesh:NoExp","[mh ^"""&amp;B16&amp;"""]",IF(C16="MeSH Major Topic","[mh """&amp;B16&amp;""" [mj]]",IF(ISTEXT(C16),"("&amp;B16&amp;")"&amp;VLOOKUP(C16,'Kategorien-Tabelle'!G:H,2,FALSE),"?")))))</f>
        <v>(Hayfever):ti,ab,kw</v>
      </c>
    </row>
    <row r="17" spans="1:8" x14ac:dyDescent="0.3">
      <c r="B17" s="1" t="s">
        <v>3</v>
      </c>
      <c r="F17" s="2">
        <v>3858</v>
      </c>
      <c r="G17" s="17"/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28</v>
      </c>
      <c r="C20" t="s">
        <v>5</v>
      </c>
      <c r="F20" s="2">
        <v>2985</v>
      </c>
      <c r="G20" s="17" t="str">
        <f t="shared" ref="G20:G22" si="2">IF(E20="nein","",H20&amp;" OR ")</f>
        <v xml:space="preserve">[mh "Histamine Antagonists"] OR </v>
      </c>
      <c r="H20" t="str">
        <f>IF(E20="nein","",IF(C20="MeSH","[mh """&amp;B20&amp;"""]",IF(C20="Mesh:NoExp","[mh ^"""&amp;B20&amp;"""]",IF(C20="MeSH Major Topic","[mh """&amp;B20&amp;""" [mj]]",IF(ISTEXT(C20),"("&amp;B20&amp;")"&amp;VLOOKUP(C20,'Kategorien-Tabelle'!G:H,2,FALSE),"?")))))</f>
        <v>[mh "Histamine Antagonists"]</v>
      </c>
    </row>
    <row r="21" spans="1:8" x14ac:dyDescent="0.3">
      <c r="A21" s="4" t="s">
        <v>6</v>
      </c>
      <c r="B21" t="s">
        <v>26</v>
      </c>
      <c r="C21" t="s">
        <v>490</v>
      </c>
      <c r="F21" s="2">
        <v>35</v>
      </c>
      <c r="G21" s="17" t="str">
        <f t="shared" si="2"/>
        <v xml:space="preserve">(Histamine Antagonist*):ti,ab,kw OR </v>
      </c>
      <c r="H21" t="str">
        <f>IF(E21="nein","",IF(C21="MeSH","[mh """&amp;B21&amp;"""]",IF(C21="Mesh:NoExp","[mh ^"""&amp;B21&amp;"""]",IF(C21="MeSH Major Topic","[mh """&amp;B21&amp;""" [mj]]",IF(ISTEXT(C21),"("&amp;B21&amp;")"&amp;VLOOKUP(C21,'Kategorien-Tabelle'!G:H,2,FALSE),"?")))))</f>
        <v>(Histamine Antagonist*):ti,ab,kw</v>
      </c>
    </row>
    <row r="22" spans="1:8" x14ac:dyDescent="0.3">
      <c r="A22" s="4" t="s">
        <v>6</v>
      </c>
      <c r="B22" t="s">
        <v>27</v>
      </c>
      <c r="C22" t="s">
        <v>490</v>
      </c>
      <c r="F22" s="2">
        <v>3601</v>
      </c>
      <c r="G22" s="17" t="str">
        <f t="shared" si="2"/>
        <v xml:space="preserve">(Antihistamin*):ti,ab,kw OR </v>
      </c>
      <c r="H22" t="str">
        <f>IF(E22="nein","",IF(C22="MeSH","[mh """&amp;B22&amp;"""]",IF(C22="Mesh:NoExp","[mh ^"""&amp;B22&amp;"""]",IF(C22="MeSH Major Topic","[mh """&amp;B22&amp;""" [mj]]",IF(ISTEXT(C22),"("&amp;B22&amp;")"&amp;VLOOKUP(C22,'Kategorien-Tabelle'!G:H,2,FALSE),"?")))))</f>
        <v>(Antihistamin*):ti,ab,kw</v>
      </c>
    </row>
    <row r="23" spans="1:8" x14ac:dyDescent="0.3">
      <c r="B23" s="1" t="s">
        <v>6</v>
      </c>
      <c r="F23" s="2">
        <v>5630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7" x14ac:dyDescent="0.3">
      <c r="B33" s="1" t="s">
        <v>30</v>
      </c>
      <c r="F33" s="2">
        <v>798</v>
      </c>
    </row>
    <row r="36" spans="2:7" x14ac:dyDescent="0.3">
      <c r="B36" s="1" t="s">
        <v>978</v>
      </c>
    </row>
    <row r="37" spans="2:7" x14ac:dyDescent="0.3">
      <c r="B37" t="s">
        <v>982</v>
      </c>
      <c r="C37" t="s">
        <v>192</v>
      </c>
      <c r="D37" t="s">
        <v>1073</v>
      </c>
      <c r="F37" s="2"/>
      <c r="G37" t="s">
        <v>1071</v>
      </c>
    </row>
    <row r="38" spans="2:7" x14ac:dyDescent="0.3">
      <c r="F38" s="2"/>
      <c r="G38" t="s">
        <v>1072</v>
      </c>
    </row>
    <row r="39" spans="2:7" x14ac:dyDescent="0.3">
      <c r="B39" t="s">
        <v>979</v>
      </c>
      <c r="G39" t="s">
        <v>995</v>
      </c>
    </row>
    <row r="40" spans="2:7" x14ac:dyDescent="0.3">
      <c r="B40" t="s">
        <v>996</v>
      </c>
      <c r="G40" s="55" t="s">
        <v>1066</v>
      </c>
    </row>
    <row r="41" spans="2:7" x14ac:dyDescent="0.3">
      <c r="B41" t="s">
        <v>1067</v>
      </c>
      <c r="C41" t="s">
        <v>36</v>
      </c>
      <c r="G41" s="55" t="s">
        <v>1070</v>
      </c>
    </row>
    <row r="42" spans="2:7" x14ac:dyDescent="0.3">
      <c r="B42" t="s">
        <v>1069</v>
      </c>
      <c r="C42" t="s">
        <v>36</v>
      </c>
      <c r="G42" t="s">
        <v>1105</v>
      </c>
    </row>
  </sheetData>
  <autoFilter ref="A8:H33" xr:uid="{9B19D96E-11B1-42D5-B67F-10D4551DC510}"/>
  <hyperlinks>
    <hyperlink ref="J1" r:id="rId1" xr:uid="{3A72BF83-D1C4-4ECE-B6BB-920929A14CE4}"/>
  </hyperlinks>
  <pageMargins left="0.7" right="0.7" top="0.78740157499999996" bottom="0.78740157499999996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EDD62B66-9809-4A79-AA6F-917CC0FAA53E}">
          <x14:formula1>
            <xm:f>'Kategorien-Tabelle'!$G$2:$G$95</xm:f>
          </x14:formula1>
          <xm:sqref>C10:C16 C41:C42 C20:C22 C37:C38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BB66-9A76-43B1-85D2-2E44474AEF9F}">
  <sheetPr>
    <tabColor rgb="FFFFC000"/>
  </sheetPr>
  <dimension ref="A1:J53"/>
  <sheetViews>
    <sheetView workbookViewId="0">
      <pane ySplit="8" topLeftCell="A9" activePane="bottomLeft" state="frozen"/>
      <selection pane="bottomLeft" activeCell="I1" sqref="I1"/>
    </sheetView>
  </sheetViews>
  <sheetFormatPr baseColWidth="10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5.5546875" customWidth="1"/>
  </cols>
  <sheetData>
    <row r="1" spans="1:10" ht="14.55" customHeight="1" x14ac:dyDescent="0.3">
      <c r="A1" s="6" t="s">
        <v>24</v>
      </c>
      <c r="G1" s="22" t="s">
        <v>44</v>
      </c>
      <c r="H1" t="s">
        <v>31</v>
      </c>
      <c r="I1" s="13">
        <v>45001</v>
      </c>
      <c r="J1" s="14" t="s">
        <v>967</v>
      </c>
    </row>
    <row r="2" spans="1:10" ht="14.55" customHeight="1" x14ac:dyDescent="0.3">
      <c r="A2" s="4" t="s">
        <v>3</v>
      </c>
      <c r="B2" t="s">
        <v>15</v>
      </c>
    </row>
    <row r="3" spans="1:10" ht="14.55" customHeight="1" x14ac:dyDescent="0.3">
      <c r="A3" s="4" t="s">
        <v>6</v>
      </c>
      <c r="B3" t="s">
        <v>16</v>
      </c>
      <c r="G3" t="s">
        <v>929</v>
      </c>
    </row>
    <row r="4" spans="1:10" ht="14.55" customHeight="1" x14ac:dyDescent="0.3">
      <c r="A4" s="4" t="s">
        <v>7</v>
      </c>
      <c r="B4" t="s">
        <v>10</v>
      </c>
      <c r="G4" t="s">
        <v>1074</v>
      </c>
      <c r="H4" t="s">
        <v>1075</v>
      </c>
      <c r="I4" t="s">
        <v>1094</v>
      </c>
    </row>
    <row r="5" spans="1:10" ht="14.55" customHeight="1" x14ac:dyDescent="0.3">
      <c r="A5" s="4" t="s">
        <v>8</v>
      </c>
      <c r="B5" t="s">
        <v>10</v>
      </c>
      <c r="F5" s="2"/>
      <c r="H5" t="s">
        <v>1099</v>
      </c>
      <c r="I5" t="s">
        <v>1100</v>
      </c>
    </row>
    <row r="6" spans="1:10" ht="14.55" customHeight="1" x14ac:dyDescent="0.3">
      <c r="A6" s="4" t="s">
        <v>9</v>
      </c>
      <c r="B6" t="s">
        <v>10</v>
      </c>
    </row>
    <row r="7" spans="1:10" ht="14.55" customHeight="1" x14ac:dyDescent="0.3"/>
    <row r="8" spans="1:10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  <c r="I8" s="15"/>
    </row>
    <row r="9" spans="1:10" s="3" customFormat="1" x14ac:dyDescent="0.3">
      <c r="A9" s="5" t="s">
        <v>3</v>
      </c>
      <c r="F9" s="11"/>
    </row>
    <row r="10" spans="1:10" x14ac:dyDescent="0.3">
      <c r="A10" s="4" t="s">
        <v>3</v>
      </c>
      <c r="B10" t="s">
        <v>140</v>
      </c>
      <c r="C10" t="s">
        <v>141</v>
      </c>
      <c r="F10" s="2">
        <v>19717</v>
      </c>
      <c r="G10" s="17" t="str">
        <f t="shared" ref="G10:G16" si="0">IF(E10="nein","",H10&amp;" OR ")</f>
        <v xml:space="preserve">'pollen allergy'/exp OR </v>
      </c>
      <c r="H10" t="str">
        <f>IF(E10="nein","",IF(ISTEXT(C10),"'"&amp;B10&amp;"'"&amp;VLOOKUP(C10,'Kategorien-Tabelle'!I:J,2,FALSE),"?"))</f>
        <v>'pollen allergy'/exp</v>
      </c>
    </row>
    <row r="11" spans="1:10" x14ac:dyDescent="0.3">
      <c r="A11" s="4" t="s">
        <v>3</v>
      </c>
      <c r="B11" t="s">
        <v>17</v>
      </c>
      <c r="C11" t="s">
        <v>148</v>
      </c>
      <c r="F11" s="2">
        <v>2802</v>
      </c>
      <c r="G11" s="17" t="str">
        <f t="shared" si="0"/>
        <v xml:space="preserve">'Seasonal Allergic Rhinitis':ab,ti,kw OR </v>
      </c>
      <c r="H11" t="str">
        <f>IF(E11="nein","",IF(ISTEXT(C11),"'"&amp;B11&amp;"'"&amp;VLOOKUP(C11,'Kategorien-Tabelle'!I:J,2,FALSE),"?"))</f>
        <v>'Seasonal Allergic Rhinitis':ab,ti,kw</v>
      </c>
    </row>
    <row r="12" spans="1:10" x14ac:dyDescent="0.3">
      <c r="A12" s="4" t="s">
        <v>3</v>
      </c>
      <c r="B12" t="s">
        <v>18</v>
      </c>
      <c r="C12" t="s">
        <v>148</v>
      </c>
      <c r="D12" t="s">
        <v>12</v>
      </c>
      <c r="E12" t="s">
        <v>13</v>
      </c>
      <c r="F12" s="2">
        <v>0</v>
      </c>
      <c r="G12" s="17" t="str">
        <f t="shared" si="0"/>
        <v/>
      </c>
      <c r="H12" t="str">
        <f>IF(E12="nein","",IF(ISTEXT(C12),"'"&amp;B12&amp;"'"&amp;VLOOKUP(C12,'Kategorien-Tabelle'!I:J,2,FALSE),"?"))</f>
        <v/>
      </c>
    </row>
    <row r="13" spans="1:10" x14ac:dyDescent="0.3">
      <c r="A13" s="4" t="s">
        <v>3</v>
      </c>
      <c r="B13" t="s">
        <v>19</v>
      </c>
      <c r="C13" t="s">
        <v>148</v>
      </c>
      <c r="F13" s="2">
        <v>6774</v>
      </c>
      <c r="G13" s="17" t="str">
        <f t="shared" si="0"/>
        <v xml:space="preserve">'Pollen Allerg*':ab,ti,kw OR </v>
      </c>
      <c r="H13" t="str">
        <f>IF(E13="nein","",IF(ISTEXT(C13),"'"&amp;B13&amp;"'"&amp;VLOOKUP(C13,'Kategorien-Tabelle'!I:J,2,FALSE),"?"))</f>
        <v>'Pollen Allerg*':ab,ti,kw</v>
      </c>
    </row>
    <row r="14" spans="1:10" x14ac:dyDescent="0.3">
      <c r="A14" s="4" t="s">
        <v>3</v>
      </c>
      <c r="B14" t="s">
        <v>20</v>
      </c>
      <c r="C14" t="s">
        <v>148</v>
      </c>
      <c r="F14" s="2">
        <v>3182</v>
      </c>
      <c r="G14" s="17" t="str">
        <f t="shared" si="0"/>
        <v xml:space="preserve">'Pollinos*':ab,ti,kw OR </v>
      </c>
      <c r="H14" t="str">
        <f>IF(E14="nein","",IF(ISTEXT(C14),"'"&amp;B14&amp;"'"&amp;VLOOKUP(C14,'Kategorien-Tabelle'!I:J,2,FALSE),"?"))</f>
        <v>'Pollinos*':ab,ti,kw</v>
      </c>
    </row>
    <row r="15" spans="1:10" x14ac:dyDescent="0.3">
      <c r="A15" s="4" t="s">
        <v>3</v>
      </c>
      <c r="B15" t="s">
        <v>21</v>
      </c>
      <c r="C15" t="s">
        <v>148</v>
      </c>
      <c r="F15" s="2">
        <v>4124</v>
      </c>
      <c r="G15" s="17" t="str">
        <f t="shared" si="0"/>
        <v xml:space="preserve">'Hay Fever':ab,ti,kw OR </v>
      </c>
      <c r="H15" t="str">
        <f>IF(E15="nein","",IF(ISTEXT(C15),"'"&amp;B15&amp;"'"&amp;VLOOKUP(C15,'Kategorien-Tabelle'!I:J,2,FALSE),"?"))</f>
        <v>'Hay Fever':ab,ti,kw</v>
      </c>
    </row>
    <row r="16" spans="1:10" x14ac:dyDescent="0.3">
      <c r="A16" s="4" t="s">
        <v>3</v>
      </c>
      <c r="B16" t="s">
        <v>22</v>
      </c>
      <c r="C16" t="s">
        <v>148</v>
      </c>
      <c r="F16" s="2">
        <v>698</v>
      </c>
      <c r="G16" s="17" t="str">
        <f t="shared" si="0"/>
        <v xml:space="preserve">'Hayfever':ab,ti,kw OR </v>
      </c>
      <c r="H16" t="str">
        <f>IF(E16="nein","",IF(ISTEXT(C16),"'"&amp;B16&amp;"'"&amp;VLOOKUP(C16,'Kategorien-Tabelle'!I:J,2,FALSE),"?"))</f>
        <v>'Hayfever':ab,ti,kw</v>
      </c>
    </row>
    <row r="17" spans="1:8" x14ac:dyDescent="0.3">
      <c r="B17" s="1" t="s">
        <v>3</v>
      </c>
      <c r="F17" s="2">
        <v>25342</v>
      </c>
      <c r="G17" s="17"/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146</v>
      </c>
      <c r="C20" t="s">
        <v>141</v>
      </c>
      <c r="F20" s="2">
        <v>345350</v>
      </c>
      <c r="G20" s="17" t="str">
        <f>IF(E20="nein","",H20&amp;" OR ")</f>
        <v xml:space="preserve">'antihistaminic agent'/exp OR </v>
      </c>
      <c r="H20" t="str">
        <f>IF(E20="nein","",IF(ISTEXT(C20),"'"&amp;B20&amp;"'"&amp;VLOOKUP(C20,'Kategorien-Tabelle'!I:J,2,FALSE),"?"))</f>
        <v>'antihistaminic agent'/exp</v>
      </c>
    </row>
    <row r="21" spans="1:8" x14ac:dyDescent="0.3">
      <c r="A21" s="4" t="s">
        <v>6</v>
      </c>
      <c r="B21" t="s">
        <v>26</v>
      </c>
      <c r="C21" t="s">
        <v>148</v>
      </c>
      <c r="F21" s="2">
        <v>964</v>
      </c>
      <c r="G21" s="17" t="str">
        <f>IF(E21="nein","",H21&amp;" OR ")</f>
        <v xml:space="preserve">'Histamine Antagonist*':ab,ti,kw OR </v>
      </c>
      <c r="H21" t="str">
        <f>IF(E21="nein","",IF(ISTEXT(C21),"'"&amp;B21&amp;"'"&amp;VLOOKUP(C21,'Kategorien-Tabelle'!I:J,2,FALSE),"?"))</f>
        <v>'Histamine Antagonist*':ab,ti,kw</v>
      </c>
    </row>
    <row r="22" spans="1:8" x14ac:dyDescent="0.3">
      <c r="A22" s="4" t="s">
        <v>6</v>
      </c>
      <c r="B22" t="s">
        <v>27</v>
      </c>
      <c r="C22" t="s">
        <v>148</v>
      </c>
      <c r="F22" s="2">
        <v>27156</v>
      </c>
      <c r="G22" s="17" t="str">
        <f>IF(E22="nein","",H22&amp;" OR ")</f>
        <v xml:space="preserve">'Antihistamin*':ab,ti,kw OR </v>
      </c>
      <c r="H22" t="str">
        <f>IF(E22="nein","",IF(ISTEXT(C22),"'"&amp;B22&amp;"'"&amp;VLOOKUP(C22,'Kategorien-Tabelle'!I:J,2,FALSE),"?"))</f>
        <v>'Antihistamin*':ab,ti,kw</v>
      </c>
    </row>
    <row r="23" spans="1:8" x14ac:dyDescent="0.3">
      <c r="B23" s="1" t="s">
        <v>6</v>
      </c>
      <c r="F23" s="2">
        <v>349239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7" x14ac:dyDescent="0.3">
      <c r="B33" s="1" t="s">
        <v>30</v>
      </c>
      <c r="F33" s="2">
        <v>3927</v>
      </c>
    </row>
    <row r="36" spans="2:7" x14ac:dyDescent="0.3">
      <c r="B36" s="1" t="s">
        <v>978</v>
      </c>
    </row>
    <row r="37" spans="2:7" x14ac:dyDescent="0.3">
      <c r="B37" t="s">
        <v>982</v>
      </c>
      <c r="C37" t="s">
        <v>101</v>
      </c>
      <c r="F37" s="2"/>
      <c r="G37" t="s">
        <v>983</v>
      </c>
    </row>
    <row r="38" spans="2:7" x14ac:dyDescent="0.3">
      <c r="B38" t="s">
        <v>979</v>
      </c>
      <c r="G38" t="s">
        <v>984</v>
      </c>
    </row>
    <row r="39" spans="2:7" x14ac:dyDescent="0.3">
      <c r="B39" t="s">
        <v>1097</v>
      </c>
      <c r="C39" t="s">
        <v>123</v>
      </c>
      <c r="G39" t="s">
        <v>1098</v>
      </c>
    </row>
    <row r="40" spans="2:7" x14ac:dyDescent="0.3">
      <c r="B40" t="s">
        <v>996</v>
      </c>
      <c r="C40" t="s">
        <v>119</v>
      </c>
      <c r="G40" s="72" t="s">
        <v>1101</v>
      </c>
    </row>
    <row r="41" spans="2:7" x14ac:dyDescent="0.3">
      <c r="B41" t="s">
        <v>1067</v>
      </c>
      <c r="G41" s="55" t="s">
        <v>1070</v>
      </c>
    </row>
    <row r="42" spans="2:7" x14ac:dyDescent="0.3">
      <c r="B42" t="s">
        <v>1069</v>
      </c>
      <c r="D42" t="s">
        <v>1117</v>
      </c>
      <c r="E42" s="14" t="s">
        <v>1104</v>
      </c>
      <c r="G42" s="72" t="s">
        <v>1109</v>
      </c>
    </row>
    <row r="43" spans="2:7" x14ac:dyDescent="0.3">
      <c r="G43" s="72"/>
    </row>
    <row r="44" spans="2:7" x14ac:dyDescent="0.3">
      <c r="G44" s="72"/>
    </row>
    <row r="45" spans="2:7" x14ac:dyDescent="0.3">
      <c r="G45" s="72"/>
    </row>
    <row r="46" spans="2:7" x14ac:dyDescent="0.3">
      <c r="G46" s="72"/>
    </row>
    <row r="47" spans="2:7" x14ac:dyDescent="0.3">
      <c r="G47" s="72"/>
    </row>
    <row r="48" spans="2:7" x14ac:dyDescent="0.3">
      <c r="G48" s="72"/>
    </row>
    <row r="49" spans="7:7" x14ac:dyDescent="0.3">
      <c r="G49" s="72"/>
    </row>
    <row r="50" spans="7:7" x14ac:dyDescent="0.3">
      <c r="G50" s="72"/>
    </row>
    <row r="51" spans="7:7" x14ac:dyDescent="0.3">
      <c r="G51" s="72"/>
    </row>
    <row r="52" spans="7:7" x14ac:dyDescent="0.3">
      <c r="G52" s="72"/>
    </row>
    <row r="53" spans="7:7" x14ac:dyDescent="0.3">
      <c r="G53" s="72"/>
    </row>
  </sheetData>
  <autoFilter ref="A8:H33" xr:uid="{1B5880AB-3683-47B2-AD9A-D59771AE5922}"/>
  <hyperlinks>
    <hyperlink ref="J1" r:id="rId1" xr:uid="{73C80C56-DB8C-4262-9A33-85FD7694EC1C}"/>
    <hyperlink ref="E42" r:id="rId2" location="section-4-4-7" xr:uid="{6836F5A9-17E8-4D30-A2E0-D1232180394C}"/>
  </hyperlinks>
  <pageMargins left="0.7" right="0.7" top="0.78740157499999996" bottom="0.78740157499999996" header="0.3" footer="0.3"/>
  <pageSetup paperSize="9"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023EE25A-AB8E-4689-AE0B-512682E04B47}">
          <x14:formula1>
            <xm:f>'Kategorien-Tabelle'!$I$2:$I$54</xm:f>
          </x14:formula1>
          <xm:sqref>C10:C16 C39:C40 C37 C20:C22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E8AF-C1A9-456A-A29B-C10D4034E700}">
  <sheetPr>
    <tabColor rgb="FF6600CC"/>
  </sheetPr>
  <dimension ref="A1:K41"/>
  <sheetViews>
    <sheetView zoomScaleNormal="100" workbookViewId="0">
      <pane ySplit="8" topLeftCell="A9" activePane="bottomLeft" state="frozen"/>
      <selection pane="bottomLeft" activeCell="I1" sqref="I1"/>
    </sheetView>
  </sheetViews>
  <sheetFormatPr baseColWidth="10" defaultColWidth="11.5546875" defaultRowHeight="14.4" x14ac:dyDescent="0.3"/>
  <cols>
    <col min="1" max="1" width="7.33203125" style="4" customWidth="1"/>
    <col min="2" max="2" width="42.886718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3.5546875" customWidth="1"/>
  </cols>
  <sheetData>
    <row r="1" spans="1:11" ht="14.55" customHeight="1" x14ac:dyDescent="0.3">
      <c r="A1" s="6" t="s">
        <v>24</v>
      </c>
      <c r="G1" s="39" t="s">
        <v>694</v>
      </c>
      <c r="H1" t="s">
        <v>31</v>
      </c>
      <c r="I1" s="13">
        <v>45910</v>
      </c>
      <c r="J1" s="54" t="s">
        <v>966</v>
      </c>
    </row>
    <row r="2" spans="1:11" ht="14.55" customHeight="1" x14ac:dyDescent="0.3">
      <c r="A2" s="4" t="s">
        <v>3</v>
      </c>
      <c r="B2" t="s">
        <v>15</v>
      </c>
      <c r="K2" s="14"/>
    </row>
    <row r="3" spans="1:11" ht="14.55" customHeight="1" x14ac:dyDescent="0.3">
      <c r="A3" s="4" t="s">
        <v>6</v>
      </c>
      <c r="B3" t="s">
        <v>16</v>
      </c>
      <c r="K3" s="14"/>
    </row>
    <row r="4" spans="1:11" ht="14.55" customHeight="1" x14ac:dyDescent="0.3">
      <c r="A4" s="4" t="s">
        <v>7</v>
      </c>
      <c r="B4" t="s">
        <v>10</v>
      </c>
      <c r="G4" t="s">
        <v>1074</v>
      </c>
      <c r="H4" t="s">
        <v>1075</v>
      </c>
      <c r="I4" t="s">
        <v>1076</v>
      </c>
    </row>
    <row r="5" spans="1:11" ht="14.55" customHeight="1" x14ac:dyDescent="0.3">
      <c r="A5" s="4" t="s">
        <v>8</v>
      </c>
      <c r="B5" t="s">
        <v>10</v>
      </c>
      <c r="F5" s="2"/>
    </row>
    <row r="6" spans="1:11" ht="14.55" customHeight="1" x14ac:dyDescent="0.3">
      <c r="A6" s="4" t="s">
        <v>9</v>
      </c>
      <c r="B6" t="s">
        <v>10</v>
      </c>
    </row>
    <row r="7" spans="1:11" ht="14.55" customHeight="1" x14ac:dyDescent="0.3"/>
    <row r="8" spans="1:11" s="7" customFormat="1" ht="14.55" customHeight="1" x14ac:dyDescent="0.3">
      <c r="A8" s="36" t="s">
        <v>0</v>
      </c>
      <c r="B8" s="7" t="s">
        <v>1</v>
      </c>
      <c r="C8" s="7" t="s">
        <v>2</v>
      </c>
      <c r="D8" s="7" t="s">
        <v>25</v>
      </c>
      <c r="E8" s="7" t="s">
        <v>42</v>
      </c>
      <c r="F8" s="10" t="s">
        <v>14</v>
      </c>
      <c r="G8" s="19" t="s">
        <v>147</v>
      </c>
      <c r="H8" s="7" t="s">
        <v>11</v>
      </c>
    </row>
    <row r="9" spans="1:11" s="3" customFormat="1" x14ac:dyDescent="0.3">
      <c r="A9" s="5" t="s">
        <v>3</v>
      </c>
      <c r="F9" s="11"/>
    </row>
    <row r="10" spans="1:11" x14ac:dyDescent="0.3">
      <c r="A10" s="4" t="s">
        <v>3</v>
      </c>
      <c r="B10" t="s">
        <v>23</v>
      </c>
      <c r="C10" t="s">
        <v>695</v>
      </c>
      <c r="D10" t="s">
        <v>704</v>
      </c>
      <c r="E10" t="s">
        <v>13</v>
      </c>
      <c r="F10" s="2"/>
      <c r="G10" s="17" t="str">
        <f>IF(E10="nein","",H10&amp;" OR ")</f>
        <v/>
      </c>
      <c r="H10" t="str">
        <f>IF(E10="nein","",IF(ISTEXT(C10),VLOOKUP(C10,'Kategorien-Tabelle'!K:L,2,FALSE)&amp;B10,"""?"))</f>
        <v/>
      </c>
    </row>
    <row r="11" spans="1:11" x14ac:dyDescent="0.3">
      <c r="A11" s="4" t="s">
        <v>3</v>
      </c>
      <c r="B11" t="s">
        <v>17</v>
      </c>
      <c r="C11" t="s">
        <v>695</v>
      </c>
      <c r="F11" s="2">
        <v>4096</v>
      </c>
      <c r="G11" s="17" t="str">
        <f>IF(E11="nein","",H11&amp;" OR ")</f>
        <v xml:space="preserve">TS=Seasonal Allergic Rhinitis OR </v>
      </c>
      <c r="H11" t="str">
        <f>IF(E11="nein","",IF(ISTEXT(C11),VLOOKUP(C11,'Kategorien-Tabelle'!K:L,2,FALSE)&amp;B11,"""?"))</f>
        <v>TS=Seasonal Allergic Rhinitis</v>
      </c>
    </row>
    <row r="12" spans="1:11" x14ac:dyDescent="0.3">
      <c r="A12" s="4" t="s">
        <v>3</v>
      </c>
      <c r="B12" t="s">
        <v>18</v>
      </c>
      <c r="C12" t="s">
        <v>695</v>
      </c>
      <c r="D12" t="s">
        <v>12</v>
      </c>
      <c r="E12" t="s">
        <v>13</v>
      </c>
      <c r="F12" s="2">
        <v>0</v>
      </c>
      <c r="G12" s="17" t="str">
        <f t="shared" ref="G12:G16" si="0">IF(E12="nein","",H12&amp;" OR ")</f>
        <v/>
      </c>
      <c r="H12" t="str">
        <f>IF(E12="nein","",IF(ISTEXT(C12),VLOOKUP(C12,'Kategorien-Tabelle'!K:L,2,FALSE)&amp;B12,"""?"))</f>
        <v/>
      </c>
    </row>
    <row r="13" spans="1:11" x14ac:dyDescent="0.3">
      <c r="A13" s="4" t="s">
        <v>3</v>
      </c>
      <c r="B13" t="s">
        <v>19</v>
      </c>
      <c r="C13" t="s">
        <v>695</v>
      </c>
      <c r="F13" s="2">
        <v>16057</v>
      </c>
      <c r="G13" s="17" t="str">
        <f t="shared" si="0"/>
        <v xml:space="preserve">TS=Pollen Allerg* OR </v>
      </c>
      <c r="H13" t="str">
        <f>IF(E13="nein","",IF(ISTEXT(C13),VLOOKUP(C13,'Kategorien-Tabelle'!K:L,2,FALSE)&amp;B13,"""?"))</f>
        <v>TS=Pollen Allerg*</v>
      </c>
    </row>
    <row r="14" spans="1:11" x14ac:dyDescent="0.3">
      <c r="A14" s="4" t="s">
        <v>3</v>
      </c>
      <c r="B14" t="s">
        <v>20</v>
      </c>
      <c r="C14" t="s">
        <v>695</v>
      </c>
      <c r="F14" s="2">
        <v>2075</v>
      </c>
      <c r="G14" s="17" t="str">
        <f t="shared" si="0"/>
        <v xml:space="preserve">TS=Pollinos* OR </v>
      </c>
      <c r="H14" t="str">
        <f>IF(E14="nein","",IF(ISTEXT(C14),VLOOKUP(C14,'Kategorien-Tabelle'!K:L,2,FALSE)&amp;B14,"""?"))</f>
        <v>TS=Pollinos*</v>
      </c>
    </row>
    <row r="15" spans="1:11" x14ac:dyDescent="0.3">
      <c r="A15" s="4" t="s">
        <v>3</v>
      </c>
      <c r="B15" t="s">
        <v>21</v>
      </c>
      <c r="C15" t="s">
        <v>695</v>
      </c>
      <c r="F15" s="2">
        <v>4568</v>
      </c>
      <c r="G15" s="17" t="str">
        <f t="shared" si="0"/>
        <v xml:space="preserve">TS=Hay Fever OR </v>
      </c>
      <c r="H15" t="str">
        <f>IF(E15="nein","",IF(ISTEXT(C15),VLOOKUP(C15,'Kategorien-Tabelle'!K:L,2,FALSE)&amp;B15,"""?"))</f>
        <v>TS=Hay Fever</v>
      </c>
    </row>
    <row r="16" spans="1:11" x14ac:dyDescent="0.3">
      <c r="A16" s="4" t="s">
        <v>3</v>
      </c>
      <c r="B16" t="s">
        <v>22</v>
      </c>
      <c r="C16" t="s">
        <v>695</v>
      </c>
      <c r="F16" s="2">
        <v>337</v>
      </c>
      <c r="G16" s="17" t="str">
        <f t="shared" si="0"/>
        <v xml:space="preserve">TS=Hayfever OR </v>
      </c>
      <c r="H16" t="str">
        <f>IF(E16="nein","",IF(ISTEXT(C16),VLOOKUP(C16,'Kategorien-Tabelle'!K:L,2,FALSE)&amp;B16,"""?"))</f>
        <v>TS=Hayfever</v>
      </c>
    </row>
    <row r="17" spans="1:8" x14ac:dyDescent="0.3">
      <c r="B17" s="1" t="s">
        <v>3</v>
      </c>
      <c r="F17" s="2">
        <v>23323</v>
      </c>
      <c r="G17" s="17" t="str">
        <f>IF(E17="nein","",IF(ISTEXT(C17),"" &amp;"""" &amp;+B17 &amp;""""&amp;"["&amp;C17&amp;"] OR ",""))</f>
        <v/>
      </c>
    </row>
    <row r="18" spans="1:8" x14ac:dyDescent="0.3">
      <c r="F18" s="2"/>
      <c r="G18" s="17"/>
    </row>
    <row r="19" spans="1:8" s="3" customFormat="1" x14ac:dyDescent="0.3">
      <c r="A19" s="5" t="s">
        <v>6</v>
      </c>
      <c r="F19" s="11"/>
      <c r="G19" s="18"/>
    </row>
    <row r="20" spans="1:8" x14ac:dyDescent="0.3">
      <c r="A20" s="4" t="s">
        <v>6</v>
      </c>
      <c r="B20" t="s">
        <v>28</v>
      </c>
      <c r="C20" t="s">
        <v>695</v>
      </c>
      <c r="D20" t="s">
        <v>704</v>
      </c>
      <c r="E20" t="s">
        <v>13</v>
      </c>
      <c r="F20" s="2"/>
      <c r="G20" s="17" t="str">
        <f t="shared" ref="G20" si="1">IF(E20="nein","",H20&amp;" OR ")</f>
        <v/>
      </c>
      <c r="H20" t="str">
        <f>IF(E20="nein","",IF(ISTEXT(C20),VLOOKUP(C20,'Kategorien-Tabelle'!K:L,2,FALSE)&amp;B20,"""?"))</f>
        <v/>
      </c>
    </row>
    <row r="21" spans="1:8" x14ac:dyDescent="0.3">
      <c r="A21" s="4" t="s">
        <v>6</v>
      </c>
      <c r="B21" t="s">
        <v>26</v>
      </c>
      <c r="C21" t="s">
        <v>695</v>
      </c>
      <c r="F21" s="2">
        <v>12687</v>
      </c>
      <c r="G21" s="17" t="str">
        <f t="shared" ref="G21:G22" si="2">IF(E21="nein","",H21&amp;" OR ")</f>
        <v xml:space="preserve">TS=Histamine Antagonist* OR </v>
      </c>
      <c r="H21" t="str">
        <f>IF(E21="nein","",IF(ISTEXT(C21),VLOOKUP(C21,'Kategorien-Tabelle'!K:L,2,FALSE)&amp;B21,"""?"))</f>
        <v>TS=Histamine Antagonist*</v>
      </c>
    </row>
    <row r="22" spans="1:8" x14ac:dyDescent="0.3">
      <c r="A22" s="4" t="s">
        <v>6</v>
      </c>
      <c r="B22" t="s">
        <v>27</v>
      </c>
      <c r="C22" t="s">
        <v>695</v>
      </c>
      <c r="F22" s="2">
        <v>14057</v>
      </c>
      <c r="G22" s="17" t="str">
        <f t="shared" si="2"/>
        <v xml:space="preserve">TS=Antihistamin* OR </v>
      </c>
      <c r="H22" t="str">
        <f>IF(E22="nein","",IF(ISTEXT(C22),VLOOKUP(C22,'Kategorien-Tabelle'!K:L,2,FALSE)&amp;B22,"""?"))</f>
        <v>TS=Antihistamin*</v>
      </c>
    </row>
    <row r="23" spans="1:8" x14ac:dyDescent="0.3">
      <c r="B23" s="1" t="s">
        <v>6</v>
      </c>
      <c r="F23" s="2">
        <v>25360</v>
      </c>
      <c r="G23" s="17"/>
    </row>
    <row r="24" spans="1:8" x14ac:dyDescent="0.3">
      <c r="F24" s="2"/>
      <c r="G24" s="17"/>
    </row>
    <row r="25" spans="1:8" s="3" customFormat="1" x14ac:dyDescent="0.3">
      <c r="A25" s="5" t="s">
        <v>7</v>
      </c>
      <c r="F25" s="11"/>
      <c r="G25" s="18"/>
    </row>
    <row r="26" spans="1:8" x14ac:dyDescent="0.3">
      <c r="F26" s="2"/>
      <c r="G26" s="17"/>
    </row>
    <row r="27" spans="1:8" s="3" customFormat="1" x14ac:dyDescent="0.3">
      <c r="A27" s="5" t="s">
        <v>8</v>
      </c>
      <c r="F27" s="11"/>
      <c r="G27" s="18"/>
    </row>
    <row r="28" spans="1:8" x14ac:dyDescent="0.3">
      <c r="F28" s="2"/>
      <c r="G28" s="17"/>
    </row>
    <row r="29" spans="1:8" s="3" customFormat="1" x14ac:dyDescent="0.3">
      <c r="A29" s="5" t="s">
        <v>9</v>
      </c>
      <c r="F29" s="11"/>
      <c r="G29" s="18"/>
    </row>
    <row r="30" spans="1:8" x14ac:dyDescent="0.3">
      <c r="F30" s="2"/>
      <c r="G30" s="17"/>
    </row>
    <row r="31" spans="1:8" s="9" customFormat="1" x14ac:dyDescent="0.3">
      <c r="A31" s="8"/>
      <c r="F31" s="12"/>
      <c r="H31" s="9" t="str">
        <f>IF(ISTEXT(C31),"" &amp;"""" &amp;+B31 &amp;""""&amp;"["&amp;C31&amp;"]","")</f>
        <v/>
      </c>
    </row>
    <row r="32" spans="1:8" x14ac:dyDescent="0.3">
      <c r="F32" s="2"/>
    </row>
    <row r="33" spans="2:8" x14ac:dyDescent="0.3">
      <c r="B33" s="1" t="s">
        <v>30</v>
      </c>
      <c r="F33" s="2">
        <v>1304</v>
      </c>
    </row>
    <row r="34" spans="2:8" x14ac:dyDescent="0.3">
      <c r="H34" t="str">
        <f>IF(ISTEXT(C34),"" &amp;"""" &amp;+B34 &amp;""""&amp;"["&amp;C34&amp;"]","")</f>
        <v/>
      </c>
    </row>
    <row r="35" spans="2:8" x14ac:dyDescent="0.3">
      <c r="H35" t="str">
        <f>IF(ISTEXT(C35),"" &amp;"""" &amp;+B35 &amp;""""&amp;"["&amp;C35&amp;"]","")</f>
        <v/>
      </c>
    </row>
    <row r="36" spans="2:8" x14ac:dyDescent="0.3">
      <c r="B36" s="1" t="s">
        <v>978</v>
      </c>
    </row>
    <row r="37" spans="2:8" x14ac:dyDescent="0.3">
      <c r="B37" t="s">
        <v>982</v>
      </c>
      <c r="C37" t="s">
        <v>192</v>
      </c>
      <c r="F37" s="2"/>
      <c r="G37" t="s">
        <v>985</v>
      </c>
    </row>
    <row r="38" spans="2:8" x14ac:dyDescent="0.3">
      <c r="B38" t="s">
        <v>979</v>
      </c>
      <c r="G38" t="s">
        <v>1065</v>
      </c>
    </row>
    <row r="39" spans="2:8" x14ac:dyDescent="0.3">
      <c r="B39" t="s">
        <v>996</v>
      </c>
      <c r="C39" t="s">
        <v>1018</v>
      </c>
      <c r="G39" t="s">
        <v>998</v>
      </c>
    </row>
    <row r="40" spans="2:8" x14ac:dyDescent="0.3">
      <c r="B40" t="s">
        <v>1067</v>
      </c>
      <c r="G40" s="55" t="s">
        <v>1070</v>
      </c>
    </row>
    <row r="41" spans="2:8" x14ac:dyDescent="0.3">
      <c r="B41" t="s">
        <v>1069</v>
      </c>
      <c r="D41" t="s">
        <v>1107</v>
      </c>
      <c r="E41" s="14" t="s">
        <v>1108</v>
      </c>
      <c r="G41" t="s">
        <v>1106</v>
      </c>
    </row>
  </sheetData>
  <autoFilter ref="A8:H33" xr:uid="{5C6AD2C6-BCCB-48CC-AF58-6DC056E13179}"/>
  <hyperlinks>
    <hyperlink ref="J1" r:id="rId1" xr:uid="{DA7B0CA2-D85F-4EC9-9A2B-5800201A6BBD}"/>
    <hyperlink ref="E41" r:id="rId2" location="heading=h.hc551ri3hbee" xr:uid="{328036E2-6A3F-403F-BF0C-98A1B7F76189}"/>
  </hyperlinks>
  <pageMargins left="0.7" right="0.7" top="0.78740157499999996" bottom="0.78740157499999996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Fehlt in der Kategorien-Tabelle!" xr:uid="{FDAA56CD-9703-45B3-ACF7-95B5B3035440}">
          <x14:formula1>
            <xm:f>'Kategorien-Tabelle'!$K$2:$K$78</xm:f>
          </x14:formula1>
          <xm:sqref>C10:C16 C39 C20:C22 C37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A4F8-1F6F-4077-A125-10D9801AF27C}">
  <sheetPr>
    <tabColor rgb="FF000099"/>
  </sheetPr>
  <dimension ref="A1:E5"/>
  <sheetViews>
    <sheetView workbookViewId="0">
      <selection activeCell="D1" sqref="D1"/>
    </sheetView>
  </sheetViews>
  <sheetFormatPr baseColWidth="10" defaultRowHeight="14.4" x14ac:dyDescent="0.3"/>
  <cols>
    <col min="2" max="2" width="112.33203125" customWidth="1"/>
  </cols>
  <sheetData>
    <row r="1" spans="1:5" x14ac:dyDescent="0.3">
      <c r="B1" s="57" t="s">
        <v>973</v>
      </c>
      <c r="C1" s="58" t="s">
        <v>31</v>
      </c>
      <c r="D1" s="13">
        <v>45761</v>
      </c>
      <c r="E1" s="59" t="s">
        <v>974</v>
      </c>
    </row>
    <row r="2" spans="1:5" x14ac:dyDescent="0.3">
      <c r="B2" s="60"/>
      <c r="C2" s="61"/>
    </row>
    <row r="3" spans="1:5" x14ac:dyDescent="0.3">
      <c r="B3" s="60"/>
      <c r="C3" s="61" t="s">
        <v>976</v>
      </c>
    </row>
    <row r="4" spans="1:5" x14ac:dyDescent="0.3">
      <c r="B4" s="60"/>
      <c r="C4" s="61"/>
    </row>
    <row r="5" spans="1:5" s="61" customFormat="1" ht="28.8" x14ac:dyDescent="0.3">
      <c r="A5" s="61" t="s">
        <v>30</v>
      </c>
      <c r="B5" s="62" t="s">
        <v>975</v>
      </c>
      <c r="C5" s="61">
        <v>193</v>
      </c>
    </row>
  </sheetData>
  <hyperlinks>
    <hyperlink ref="E1" r:id="rId1" xr:uid="{FFDFFA71-185A-41A8-B856-843277DF95D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C729-BA42-4075-BB28-9562B37B6456}">
  <sheetPr>
    <tabColor rgb="FF00B0F0"/>
  </sheetPr>
  <dimension ref="A1:K40"/>
  <sheetViews>
    <sheetView workbookViewId="0">
      <selection activeCell="I1" sqref="I1"/>
    </sheetView>
  </sheetViews>
  <sheetFormatPr baseColWidth="10" defaultColWidth="11.44140625" defaultRowHeight="14.4" x14ac:dyDescent="0.3"/>
  <cols>
    <col min="1" max="1" width="7.33203125" style="4" customWidth="1"/>
    <col min="2" max="2" width="42.77734375" bestFit="1" customWidth="1"/>
    <col min="3" max="3" width="20.6640625" bestFit="1" customWidth="1"/>
    <col min="4" max="4" width="25" customWidth="1"/>
    <col min="5" max="5" width="10.77734375" bestFit="1" customWidth="1"/>
    <col min="6" max="6" width="9.109375" bestFit="1" customWidth="1"/>
    <col min="7" max="7" width="13.44140625" customWidth="1"/>
  </cols>
  <sheetData>
    <row r="1" spans="1:11" ht="14.55" customHeight="1" x14ac:dyDescent="0.3">
      <c r="A1" s="6" t="s">
        <v>24</v>
      </c>
      <c r="G1" s="70" t="s">
        <v>1077</v>
      </c>
      <c r="H1" t="s">
        <v>31</v>
      </c>
      <c r="I1" s="13">
        <v>45910</v>
      </c>
    </row>
    <row r="2" spans="1:11" ht="14.55" customHeight="1" x14ac:dyDescent="0.3">
      <c r="A2" s="4" t="s">
        <v>3</v>
      </c>
      <c r="B2" t="s">
        <v>15</v>
      </c>
      <c r="K2" s="14"/>
    </row>
    <row r="3" spans="1:11" ht="14.55" customHeight="1" x14ac:dyDescent="0.3">
      <c r="A3" s="4" t="s">
        <v>6</v>
      </c>
      <c r="B3" t="s">
        <v>16</v>
      </c>
      <c r="G3" t="s">
        <v>1079</v>
      </c>
      <c r="K3" s="14"/>
    </row>
    <row r="4" spans="1:11" ht="14.55" customHeight="1" x14ac:dyDescent="0.3">
      <c r="A4" s="4" t="s">
        <v>7</v>
      </c>
      <c r="B4" t="s">
        <v>10</v>
      </c>
      <c r="G4" t="s">
        <v>1080</v>
      </c>
    </row>
    <row r="5" spans="1:11" ht="14.55" customHeight="1" x14ac:dyDescent="0.3">
      <c r="A5" s="4" t="s">
        <v>8</v>
      </c>
      <c r="B5" t="s">
        <v>10</v>
      </c>
      <c r="F5" s="2"/>
      <c r="G5" t="s">
        <v>1083</v>
      </c>
      <c r="H5" t="s">
        <v>1084</v>
      </c>
    </row>
    <row r="6" spans="1:11" ht="14.55" customHeight="1" x14ac:dyDescent="0.3">
      <c r="A6" s="4" t="s">
        <v>9</v>
      </c>
      <c r="B6" t="s">
        <v>10</v>
      </c>
      <c r="G6" t="s">
        <v>1086</v>
      </c>
      <c r="K6" s="14" t="s">
        <v>1085</v>
      </c>
    </row>
    <row r="7" spans="1:11" ht="14.55" customHeight="1" x14ac:dyDescent="0.3"/>
    <row r="8" spans="1:11" s="9" customFormat="1" x14ac:dyDescent="0.3">
      <c r="A8" s="8"/>
      <c r="B8" s="7" t="s">
        <v>1078</v>
      </c>
      <c r="F8" s="7" t="s">
        <v>14</v>
      </c>
    </row>
    <row r="9" spans="1:11" x14ac:dyDescent="0.3">
      <c r="F9" s="2"/>
    </row>
    <row r="10" spans="1:11" x14ac:dyDescent="0.3">
      <c r="B10" t="s">
        <v>1081</v>
      </c>
      <c r="F10" s="2">
        <v>18300</v>
      </c>
    </row>
    <row r="11" spans="1:11" x14ac:dyDescent="0.3">
      <c r="F11" s="2"/>
    </row>
    <row r="12" spans="1:11" x14ac:dyDescent="0.3">
      <c r="B12" s="1" t="s">
        <v>1087</v>
      </c>
      <c r="F12" s="2"/>
    </row>
    <row r="13" spans="1:11" x14ac:dyDescent="0.3">
      <c r="B13" t="s">
        <v>1082</v>
      </c>
      <c r="F13" s="2">
        <v>18300</v>
      </c>
    </row>
    <row r="14" spans="1:11" x14ac:dyDescent="0.3">
      <c r="F14" s="2"/>
    </row>
    <row r="15" spans="1:11" x14ac:dyDescent="0.3">
      <c r="F15" s="2"/>
    </row>
    <row r="16" spans="1:11" x14ac:dyDescent="0.3">
      <c r="F16" s="2"/>
    </row>
    <row r="17" spans="2:6" x14ac:dyDescent="0.3">
      <c r="B17" s="1"/>
      <c r="F17" s="2"/>
    </row>
    <row r="18" spans="2:6" x14ac:dyDescent="0.3">
      <c r="F18" s="2"/>
    </row>
    <row r="19" spans="2:6" x14ac:dyDescent="0.3">
      <c r="F19" s="2"/>
    </row>
    <row r="20" spans="2:6" x14ac:dyDescent="0.3">
      <c r="F20" s="2"/>
    </row>
    <row r="21" spans="2:6" x14ac:dyDescent="0.3">
      <c r="F21" s="2"/>
    </row>
    <row r="22" spans="2:6" x14ac:dyDescent="0.3">
      <c r="F22" s="2"/>
    </row>
    <row r="23" spans="2:6" x14ac:dyDescent="0.3">
      <c r="F23" s="2"/>
    </row>
    <row r="24" spans="2:6" x14ac:dyDescent="0.3">
      <c r="F24" s="2"/>
    </row>
    <row r="25" spans="2:6" x14ac:dyDescent="0.3">
      <c r="F25" s="2"/>
    </row>
    <row r="26" spans="2:6" x14ac:dyDescent="0.3">
      <c r="F26" s="2"/>
    </row>
    <row r="27" spans="2:6" x14ac:dyDescent="0.3">
      <c r="F27" s="2"/>
    </row>
    <row r="28" spans="2:6" x14ac:dyDescent="0.3">
      <c r="F28" s="2"/>
    </row>
    <row r="29" spans="2:6" x14ac:dyDescent="0.3">
      <c r="F29" s="2"/>
    </row>
    <row r="30" spans="2:6" x14ac:dyDescent="0.3">
      <c r="F30" s="2"/>
    </row>
    <row r="31" spans="2:6" x14ac:dyDescent="0.3">
      <c r="F31" s="2"/>
    </row>
    <row r="32" spans="2:6" x14ac:dyDescent="0.3">
      <c r="F32" s="2"/>
    </row>
    <row r="33" spans="6:6" x14ac:dyDescent="0.3">
      <c r="F33" s="2"/>
    </row>
    <row r="34" spans="6:6" x14ac:dyDescent="0.3">
      <c r="F34" s="2"/>
    </row>
    <row r="35" spans="6:6" x14ac:dyDescent="0.3">
      <c r="F35" s="2"/>
    </row>
    <row r="36" spans="6:6" x14ac:dyDescent="0.3">
      <c r="F36" s="2"/>
    </row>
    <row r="37" spans="6:6" x14ac:dyDescent="0.3">
      <c r="F37" s="2"/>
    </row>
    <row r="38" spans="6:6" x14ac:dyDescent="0.3">
      <c r="F38" s="2"/>
    </row>
    <row r="39" spans="6:6" x14ac:dyDescent="0.3">
      <c r="F39" s="2"/>
    </row>
    <row r="40" spans="6:6" x14ac:dyDescent="0.3">
      <c r="F40" s="2"/>
    </row>
  </sheetData>
  <hyperlinks>
    <hyperlink ref="K6" r:id="rId1" xr:uid="{E4899B03-17EA-4529-8ADE-7B07A0AEF263}"/>
  </hyperlinks>
  <pageMargins left="0.7" right="0.7" top="0.78740157499999996" bottom="0.78740157499999996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div.</vt:lpstr>
      <vt:lpstr>Dokumentation</vt:lpstr>
      <vt:lpstr>PubMed</vt:lpstr>
      <vt:lpstr>MEDLINE (Ovid)</vt:lpstr>
      <vt:lpstr>CochraneLibrary</vt:lpstr>
      <vt:lpstr>Embase</vt:lpstr>
      <vt:lpstr>Web of Science</vt:lpstr>
      <vt:lpstr>ClinicalTrial</vt:lpstr>
      <vt:lpstr>GoogleScholar</vt:lpstr>
      <vt:lpstr>LIVIVO</vt:lpstr>
      <vt:lpstr>PsycArticles-PsycInfo (EBSCO)</vt:lpstr>
      <vt:lpstr>PSYNDEX (Ovid)</vt:lpstr>
      <vt:lpstr>PubPharm</vt:lpstr>
      <vt:lpstr>Kategorien-Tabelle</vt:lpstr>
      <vt:lpstr>CochraneLibrary!_FilterDatenbank</vt:lpstr>
      <vt:lpstr>Embase!_FilterDatenbank</vt:lpstr>
      <vt:lpstr>LIVIVO!_FilterDatenbank</vt:lpstr>
      <vt:lpstr>'MEDLINE (Ovid)'!_FilterDatenbank</vt:lpstr>
      <vt:lpstr>'PSYNDEX (Ovid)'!_FilterDatenbank</vt:lpstr>
      <vt:lpstr>PubMed!_FilterDatenbank</vt:lpstr>
      <vt:lpstr>'Web of Science'!_FilterDatenbank</vt:lpstr>
    </vt:vector>
  </TitlesOfParts>
  <Company>Philipps Universität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Waldmann</dc:creator>
  <cp:lastModifiedBy>Susanne Waldmann</cp:lastModifiedBy>
  <cp:lastPrinted>2025-09-12T08:01:15Z</cp:lastPrinted>
  <dcterms:created xsi:type="dcterms:W3CDTF">2020-11-02T07:27:32Z</dcterms:created>
  <dcterms:modified xsi:type="dcterms:W3CDTF">2026-04-30T09:26:44Z</dcterms:modified>
</cp:coreProperties>
</file>